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ial Advisory\AA-SCHOOL\Waxahachie\"/>
    </mc:Choice>
  </mc:AlternateContent>
  <xr:revisionPtr revIDLastSave="0" documentId="13_ncr:1_{386E5880-E243-4815-91F4-1B4704C281EA}" xr6:coauthVersionLast="47" xr6:coauthVersionMax="47" xr10:uidLastSave="{00000000-0000-0000-0000-000000000000}"/>
  <bookViews>
    <workbookView xWindow="-108" yWindow="-108" windowWidth="23256" windowHeight="12456" firstSheet="1" activeTab="1" xr2:uid="{18349281-B477-4F78-93AD-0CA43EA85FBF}"/>
  </bookViews>
  <sheets>
    <sheet name="ANNUAL" sheetId="1" state="hidden" r:id="rId1"/>
    <sheet name="Chart2" sheetId="2" r:id="rId2"/>
  </sheets>
  <definedNames>
    <definedName name="_xlnm.Print_Area" localSheetId="0">ANNUAL!$A$1:$AM$66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52" i="1" l="1"/>
  <c r="AM51" i="1"/>
  <c r="AM50" i="1"/>
  <c r="AM49" i="1"/>
  <c r="AM48" i="1"/>
  <c r="AI52" i="1"/>
  <c r="AI51" i="1"/>
  <c r="AI50" i="1"/>
  <c r="AI49" i="1"/>
  <c r="AI48" i="1"/>
  <c r="AK55" i="1"/>
  <c r="AG55" i="1"/>
  <c r="AE55" i="1"/>
  <c r="AC55" i="1"/>
  <c r="AA55" i="1"/>
  <c r="Y55" i="1"/>
  <c r="W55" i="1"/>
  <c r="U55" i="1"/>
  <c r="S55" i="1"/>
  <c r="Q55" i="1"/>
  <c r="O55" i="1"/>
  <c r="M55" i="1"/>
  <c r="K55" i="1"/>
  <c r="I55" i="1"/>
  <c r="G55" i="1"/>
  <c r="E55" i="1"/>
  <c r="C55" i="1"/>
  <c r="A53" i="1"/>
  <c r="A48" i="1"/>
  <c r="A49" i="1" s="1"/>
  <c r="A50" i="1" s="1"/>
  <c r="A51" i="1" s="1"/>
  <c r="A52" i="1" s="1"/>
  <c r="AI47" i="1"/>
  <c r="AI46" i="1"/>
  <c r="AI45" i="1"/>
  <c r="AM45" i="1" s="1"/>
  <c r="AR45" i="1" s="1"/>
  <c r="AI44" i="1"/>
  <c r="AM44" i="1" s="1"/>
  <c r="AR44" i="1" s="1"/>
  <c r="AI43" i="1"/>
  <c r="AM43" i="1" s="1"/>
  <c r="AR43" i="1" s="1"/>
  <c r="AI42" i="1"/>
  <c r="AM42" i="1" s="1"/>
  <c r="AR42" i="1" s="1"/>
  <c r="AI41" i="1"/>
  <c r="AM41" i="1" s="1"/>
  <c r="AR41" i="1" s="1"/>
  <c r="AI40" i="1"/>
  <c r="AM40" i="1" s="1"/>
  <c r="AR40" i="1" s="1"/>
  <c r="AI39" i="1"/>
  <c r="AM39" i="1" s="1"/>
  <c r="AR39" i="1" s="1"/>
  <c r="AI38" i="1"/>
  <c r="AM38" i="1" s="1"/>
  <c r="AR38" i="1" s="1"/>
  <c r="AI37" i="1"/>
  <c r="AM37" i="1" s="1"/>
  <c r="AR37" i="1" s="1"/>
  <c r="AI36" i="1"/>
  <c r="AM36" i="1" s="1"/>
  <c r="AR36" i="1" s="1"/>
  <c r="AI35" i="1"/>
  <c r="AM35" i="1" s="1"/>
  <c r="AR35" i="1" s="1"/>
  <c r="AI34" i="1"/>
  <c r="AM34" i="1" s="1"/>
  <c r="AR34" i="1" s="1"/>
  <c r="AI33" i="1"/>
  <c r="AM33" i="1" s="1"/>
  <c r="AR33" i="1" s="1"/>
  <c r="AI32" i="1"/>
  <c r="AM32" i="1" s="1"/>
  <c r="AR32" i="1" s="1"/>
  <c r="AI31" i="1"/>
  <c r="AM31" i="1" s="1"/>
  <c r="AR31" i="1" s="1"/>
  <c r="AI30" i="1"/>
  <c r="AM30" i="1" s="1"/>
  <c r="AR30" i="1" s="1"/>
  <c r="AI29" i="1"/>
  <c r="AM29" i="1" s="1"/>
  <c r="AR29" i="1" s="1"/>
  <c r="AI28" i="1"/>
  <c r="AM28" i="1" s="1"/>
  <c r="AR28" i="1" s="1"/>
  <c r="AI27" i="1"/>
  <c r="AM27" i="1" s="1"/>
  <c r="AR27" i="1" s="1"/>
  <c r="AI26" i="1"/>
  <c r="AM26" i="1" s="1"/>
  <c r="AR26" i="1" s="1"/>
  <c r="AI25" i="1"/>
  <c r="AM25" i="1" s="1"/>
  <c r="AR25" i="1" s="1"/>
  <c r="AI24" i="1"/>
  <c r="AM24" i="1" s="1"/>
  <c r="AR24" i="1" s="1"/>
  <c r="AI23" i="1"/>
  <c r="AM23" i="1" s="1"/>
  <c r="AR23" i="1" s="1"/>
  <c r="AI22" i="1"/>
  <c r="AM22" i="1" s="1"/>
  <c r="AR22" i="1" s="1"/>
  <c r="AI21" i="1"/>
  <c r="AM21" i="1" s="1"/>
  <c r="AI20" i="1"/>
  <c r="AM20" i="1" s="1"/>
  <c r="AI19" i="1"/>
  <c r="AM19" i="1" s="1"/>
  <c r="AI18" i="1"/>
  <c r="AM18" i="1" s="1"/>
  <c r="AI17" i="1"/>
  <c r="AM17" i="1" s="1"/>
  <c r="AI16" i="1"/>
  <c r="AM16" i="1" s="1"/>
  <c r="AI15" i="1"/>
  <c r="AM47" i="1"/>
  <c r="AR47" i="1" s="1"/>
  <c r="AM46" i="1"/>
  <c r="AR46" i="1" s="1"/>
  <c r="AO25" i="1"/>
  <c r="AO24" i="1"/>
  <c r="AO23" i="1"/>
  <c r="AO22" i="1"/>
  <c r="AO21" i="1"/>
  <c r="AO20" i="1"/>
  <c r="AO19" i="1"/>
  <c r="AO18" i="1"/>
  <c r="AO17" i="1"/>
  <c r="AO16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O15" i="1"/>
  <c r="AI55" i="1" l="1"/>
  <c r="AM55" i="1"/>
  <c r="AO55" i="1"/>
  <c r="AR16" i="1"/>
  <c r="AT16" i="1"/>
  <c r="AR19" i="1"/>
  <c r="AT19" i="1"/>
  <c r="AR18" i="1"/>
  <c r="AT18" i="1"/>
  <c r="AR21" i="1"/>
  <c r="AT21" i="1"/>
  <c r="AR17" i="1"/>
  <c r="AT17" i="1"/>
  <c r="AR20" i="1"/>
  <c r="AT20" i="1"/>
  <c r="AM15" i="1"/>
  <c r="AR15" i="1" l="1"/>
  <c r="AT15" i="1"/>
</calcChain>
</file>

<file path=xl/sharedStrings.xml><?xml version="1.0" encoding="utf-8"?>
<sst xmlns="http://schemas.openxmlformats.org/spreadsheetml/2006/main" count="95" uniqueCount="62">
  <si>
    <t>WAXAHACHIE INDEPENDENT SCHOOL DISTRICT</t>
  </si>
  <si>
    <t>Combined Annual Debt Service</t>
  </si>
  <si>
    <t>Fiscal</t>
  </si>
  <si>
    <t>Total</t>
  </si>
  <si>
    <t>Less:</t>
  </si>
  <si>
    <t>Series 2011</t>
  </si>
  <si>
    <t>Year</t>
  </si>
  <si>
    <t>Series 2002</t>
  </si>
  <si>
    <t>Series 2007</t>
  </si>
  <si>
    <t>Series 2010</t>
  </si>
  <si>
    <t>Series 2013</t>
  </si>
  <si>
    <t>Series 2014</t>
  </si>
  <si>
    <t>Series 2015</t>
  </si>
  <si>
    <t>Series 2016</t>
  </si>
  <si>
    <t>Series 2018</t>
  </si>
  <si>
    <t>Series 2020</t>
  </si>
  <si>
    <t>Series 2021</t>
  </si>
  <si>
    <t>Outstanding</t>
  </si>
  <si>
    <t>QSCB</t>
  </si>
  <si>
    <t>Net</t>
  </si>
  <si>
    <t>(Non Callable)</t>
  </si>
  <si>
    <t>(2/15/2017)</t>
  </si>
  <si>
    <t>(8/15/2020)</t>
  </si>
  <si>
    <t>(8/15/2021)</t>
  </si>
  <si>
    <t>(2/15/2023)</t>
  </si>
  <si>
    <t>(8/15/2024)</t>
  </si>
  <si>
    <t>(2/15/2025)</t>
  </si>
  <si>
    <t>(2/15/2026)</t>
  </si>
  <si>
    <t>(8/15/2028)</t>
  </si>
  <si>
    <t>(2/15/2030)</t>
  </si>
  <si>
    <t>(Non-Callable)</t>
  </si>
  <si>
    <t>Ending</t>
  </si>
  <si>
    <t>Building &amp; Ref (a)</t>
  </si>
  <si>
    <t>Building (b)</t>
  </si>
  <si>
    <t>Refunding</t>
  </si>
  <si>
    <t>Building (c)</t>
  </si>
  <si>
    <t>QSCB (d)</t>
  </si>
  <si>
    <t>Building (e)</t>
  </si>
  <si>
    <t>Building (f)</t>
  </si>
  <si>
    <t>Building (g)</t>
  </si>
  <si>
    <t>Voted Bond</t>
  </si>
  <si>
    <t>Direct Pay</t>
  </si>
  <si>
    <t>(Aug 31)</t>
  </si>
  <si>
    <t>PSF Guaranteed</t>
  </si>
  <si>
    <t>Debt Service</t>
  </si>
  <si>
    <t>Subsidy</t>
  </si>
  <si>
    <t>Debt service</t>
  </si>
  <si>
    <t>(a)  The Series 2002 School Building &amp; Refunding Bonds were sold out of the October 16, 1999 voted authorization of $37,300,000 for School Building.</t>
  </si>
  <si>
    <t>(b)  The Series 2007 School Building Bonds were sold out of the November 7, 2006 voted authorization of $59,250,000 for School Building.</t>
  </si>
  <si>
    <t>(c)  The Series 2010 School Building Bonds were sold out of the May 8, 2010 voted authorization of $28,120,000.  Proposition A from this election authorized $22,175,000 for Athletic Improvements, and Proposition B authorized $5,945,000 for School Building.</t>
  </si>
  <si>
    <t>(d)  The Series 2011 Qualified School Construction Bonds were sold out of the May 8, 2010 voted authorization of $28,120,000.  Proposition A from this election authorized $22,175,000 for Athletic Improvements, and Proposition B authorized $5,945,000 for School Building.  All $2,500,000 were sold from Proposition B.</t>
  </si>
  <si>
    <t>(e)  The Series 2015 School Building Bonds were sold out of the May 9, 2015 voted authorization of $125,000,000 for School Building.</t>
  </si>
  <si>
    <t>(g)  The Series 2018 School Building Bonds were sold out of the May 5, 2018 voted authorization of $23,000,000 for School Building.</t>
  </si>
  <si>
    <t>Series 2023</t>
  </si>
  <si>
    <t>Series 2024</t>
  </si>
  <si>
    <t>(8/15/2033)</t>
  </si>
  <si>
    <t>(2/15/2034)</t>
  </si>
  <si>
    <t>Building (h)</t>
  </si>
  <si>
    <t>Building (i)</t>
  </si>
  <si>
    <t>(f)   The Series 2016 School Building Bonds were sold out of the May 9, 2015 voted authorization of $125,000,000 for School Building.</t>
  </si>
  <si>
    <t>(h)  The Series 2023 School Building Bonds were sold out of the May 6, 2023 voted authorization of $575,045,987 for School Building. Proposition A from this election authorized $192,284,113 for School Building, Proposition B authorized $322,072,031 for School Building, and Proposition C authorized $60,689,843 for School Building Improvements. $130,000,000 was sold from Proposition A, $40,000,000 was sold from Proposition B, and $30,000,000 was sold from Proposition C.</t>
  </si>
  <si>
    <t>(i)   The Series 2024 School Building Bonds were sold out of the May 6, 2023 voted authorization of $575,045,987 for School Building. Proposition A from this election authorized $192,284,113 for School Building, Proposition B authorized $322,072,031 for School Building, and Proposition C authorized $60,689,843 for School Building Improvements. $20,000,000 was sold from Proposition A, $150,000,000 was sold from Proposition B, and $30,689,843 was sold from Proposition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</si>
</sst>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(#\)"/>
    <numFmt numFmtId="165" formatCode="&quot;$&quot;#,##0.0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i/>
      <sz val="10"/>
      <color indexed="12"/>
      <name val="Arial"/>
      <family val="2"/>
    </font>
    <font>
      <b/>
      <sz val="10"/>
      <color indexed="12"/>
      <name val="Arial"/>
      <family val="2"/>
    </font>
    <font>
      <i/>
      <sz val="8"/>
      <color indexed="12"/>
      <name val="Arial"/>
      <family val="2"/>
    </font>
    <font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64" fontId="3" fillId="0" borderId="1" xfId="0" quotePrefix="1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2" xfId="0" quotePrefix="1" applyNumberFormat="1" applyFont="1" applyBorder="1" applyAlignment="1">
      <alignment horizontal="center"/>
    </xf>
    <xf numFmtId="164" fontId="4" fillId="0" borderId="2" xfId="0" quotePrefix="1" applyNumberFormat="1" applyFont="1" applyBorder="1" applyAlignment="1">
      <alignment horizontal="center"/>
    </xf>
    <xf numFmtId="164" fontId="8" fillId="0" borderId="2" xfId="0" applyNumberFormat="1" applyFont="1" applyBorder="1"/>
    <xf numFmtId="164" fontId="3" fillId="0" borderId="3" xfId="0" quotePrefix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9" fillId="0" borderId="0" xfId="2" quotePrefix="1" applyFont="1" applyBorder="1" applyAlignment="1">
      <alignment horizontal="center"/>
    </xf>
    <xf numFmtId="44" fontId="9" fillId="0" borderId="0" xfId="2" applyFont="1" applyBorder="1"/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8" fillId="0" borderId="0" xfId="0" applyFont="1"/>
    <xf numFmtId="0" fontId="3" fillId="0" borderId="5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9" fillId="0" borderId="0" xfId="1" quotePrefix="1" applyNumberFormat="1" applyFont="1" applyBorder="1" applyAlignment="1">
      <alignment horizontal="center"/>
    </xf>
    <xf numFmtId="165" fontId="9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/>
    <xf numFmtId="0" fontId="3" fillId="0" borderId="5" xfId="0" applyFont="1" applyBorder="1"/>
    <xf numFmtId="44" fontId="3" fillId="0" borderId="0" xfId="2" applyFont="1" applyBorder="1"/>
    <xf numFmtId="43" fontId="3" fillId="0" borderId="0" xfId="1" applyFont="1" applyBorder="1"/>
    <xf numFmtId="43" fontId="3" fillId="0" borderId="0" xfId="1" applyFont="1" applyBorder="1" applyAlignment="1">
      <alignment horizontal="center"/>
    </xf>
    <xf numFmtId="44" fontId="3" fillId="0" borderId="0" xfId="2" applyFont="1" applyBorder="1" applyAlignment="1"/>
    <xf numFmtId="44" fontId="4" fillId="2" borderId="0" xfId="2" applyFont="1" applyFill="1" applyBorder="1"/>
    <xf numFmtId="43" fontId="8" fillId="0" borderId="0" xfId="1" quotePrefix="1" applyFont="1" applyBorder="1" applyAlignment="1">
      <alignment horizontal="center"/>
    </xf>
    <xf numFmtId="44" fontId="3" fillId="0" borderId="5" xfId="2" applyFont="1" applyFill="1" applyBorder="1"/>
    <xf numFmtId="44" fontId="4" fillId="0" borderId="0" xfId="0" applyNumberFormat="1" applyFont="1"/>
    <xf numFmtId="43" fontId="3" fillId="0" borderId="0" xfId="0" applyNumberFormat="1" applyFont="1"/>
    <xf numFmtId="43" fontId="3" fillId="0" borderId="0" xfId="1" applyFont="1" applyFill="1" applyBorder="1"/>
    <xf numFmtId="43" fontId="4" fillId="2" borderId="0" xfId="1" applyFont="1" applyFill="1" applyBorder="1"/>
    <xf numFmtId="43" fontId="8" fillId="0" borderId="0" xfId="1" applyFont="1" applyBorder="1"/>
    <xf numFmtId="43" fontId="3" fillId="0" borderId="5" xfId="2" applyNumberFormat="1" applyFont="1" applyFill="1" applyBorder="1"/>
    <xf numFmtId="43" fontId="4" fillId="0" borderId="0" xfId="1" applyFont="1"/>
    <xf numFmtId="43" fontId="4" fillId="0" borderId="0" xfId="1" applyFont="1" applyFill="1" applyBorder="1"/>
    <xf numFmtId="43" fontId="4" fillId="0" borderId="0" xfId="1" applyFont="1" applyBorder="1"/>
    <xf numFmtId="0" fontId="4" fillId="0" borderId="2" xfId="0" applyFont="1" applyBorder="1"/>
    <xf numFmtId="0" fontId="3" fillId="0" borderId="3" xfId="0" applyFont="1" applyBorder="1"/>
    <xf numFmtId="44" fontId="3" fillId="0" borderId="9" xfId="0" applyNumberFormat="1" applyFont="1" applyBorder="1"/>
    <xf numFmtId="44" fontId="4" fillId="0" borderId="9" xfId="0" applyNumberFormat="1" applyFont="1" applyBorder="1"/>
    <xf numFmtId="44" fontId="3" fillId="0" borderId="10" xfId="0" applyNumberFormat="1" applyFont="1" applyBorder="1"/>
    <xf numFmtId="0" fontId="3" fillId="0" borderId="6" xfId="0" applyFont="1" applyBorder="1"/>
    <xf numFmtId="0" fontId="3" fillId="0" borderId="7" xfId="0" applyFont="1" applyBorder="1"/>
    <xf numFmtId="44" fontId="3" fillId="0" borderId="7" xfId="0" applyNumberFormat="1" applyFont="1" applyBorder="1"/>
    <xf numFmtId="0" fontId="8" fillId="0" borderId="7" xfId="0" applyFont="1" applyBorder="1"/>
    <xf numFmtId="44" fontId="3" fillId="0" borderId="8" xfId="0" applyNumberFormat="1" applyFont="1" applyBorder="1"/>
    <xf numFmtId="44" fontId="3" fillId="0" borderId="0" xfId="0" applyNumberFormat="1" applyFont="1"/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CC00"/>
      <color rgb="FF008000"/>
      <color rgb="FF66FF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strike="noStrike">
                <a:solidFill>
                  <a:srgbClr val="0000FF"/>
                </a:solidFill>
                <a:latin typeface="Arial"/>
                <a:cs typeface="Arial"/>
              </a:rPr>
              <a:t>WAXAHACHIE INDEPENDENT SCHOOL DISTRICT</a:t>
            </a:r>
            <a:endParaRPr lang="en-US" sz="1000" b="0" i="0" strike="noStrike">
              <a:solidFill>
                <a:srgbClr val="0000FF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en-US" sz="1200" b="0" i="0" strike="noStrike">
                <a:solidFill>
                  <a:srgbClr val="FF0000"/>
                </a:solidFill>
                <a:latin typeface="Arial"/>
                <a:cs typeface="Arial"/>
              </a:rPr>
              <a:t>Combined Annual Debt Service</a:t>
            </a:r>
          </a:p>
        </c:rich>
      </c:tx>
      <c:layout>
        <c:manualLayout>
          <c:xMode val="edge"/>
          <c:yMode val="edge"/>
          <c:x val="0.26341102478727341"/>
          <c:y val="1.087547580206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7628560858345"/>
          <c:y val="0.10917381642684586"/>
          <c:w val="0.86459489456160232"/>
          <c:h val="0.71138082275690728"/>
        </c:manualLayout>
      </c:layout>
      <c:barChart>
        <c:barDir val="col"/>
        <c:grouping val="stacked"/>
        <c:varyColors val="0"/>
        <c:ser>
          <c:idx val="2"/>
          <c:order val="0"/>
          <c:tx>
            <c:v>Series 2002 NMRF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ANNUAL!$C$15:$C$52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4465000</c:v>
                </c:pt>
                <c:pt idx="1">
                  <c:v>4460000</c:v>
                </c:pt>
                <c:pt idx="2">
                  <c:v>4455000</c:v>
                </c:pt>
                <c:pt idx="3">
                  <c:v>4450000</c:v>
                </c:pt>
                <c:pt idx="4">
                  <c:v>4445000</c:v>
                </c:pt>
                <c:pt idx="5">
                  <c:v>4440000</c:v>
                </c:pt>
                <c:pt idx="6">
                  <c:v>4435000</c:v>
                </c:pt>
                <c:pt idx="7">
                  <c:v>4430000</c:v>
                </c:pt>
                <c:pt idx="8">
                  <c:v>4425000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4-4E82-87CD-34470351BE1C}"/>
            </c:ext>
          </c:extLst>
        </c:ser>
        <c:ser>
          <c:idx val="6"/>
          <c:order val="1"/>
          <c:tx>
            <c:v>Series 2007 NM</c:v>
          </c:tx>
          <c:spPr>
            <a:solidFill>
              <a:srgbClr val="0000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ANNUAL!$E$15:$E$52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421200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4-4E82-87CD-34470351BE1C}"/>
            </c:ext>
          </c:extLst>
        </c:ser>
        <c:ser>
          <c:idx val="8"/>
          <c:order val="2"/>
          <c:tx>
            <c:v>Series 2010 REF</c:v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ANNUAL!$G$15:$G$52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170000</c:v>
                </c:pt>
                <c:pt idx="1">
                  <c:v>200000</c:v>
                </c:pt>
                <c:pt idx="2">
                  <c:v>200000</c:v>
                </c:pt>
                <c:pt idx="3">
                  <c:v>205000</c:v>
                </c:pt>
                <c:pt idx="4">
                  <c:v>215000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84-4E82-87CD-34470351BE1C}"/>
            </c:ext>
          </c:extLst>
        </c:ser>
        <c:ser>
          <c:idx val="0"/>
          <c:order val="3"/>
          <c:tx>
            <c:v>Series 2010 NM</c:v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ANNUAL!$I$15:$I$52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1643175</c:v>
                </c:pt>
                <c:pt idx="1">
                  <c:v>1615875</c:v>
                </c:pt>
                <c:pt idx="2">
                  <c:v>1624500</c:v>
                </c:pt>
                <c:pt idx="3">
                  <c:v>1622375</c:v>
                </c:pt>
                <c:pt idx="4">
                  <c:v>1286250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84-4E82-87CD-34470351BE1C}"/>
            </c:ext>
          </c:extLst>
        </c:ser>
        <c:ser>
          <c:idx val="3"/>
          <c:order val="4"/>
          <c:tx>
            <c:v>Series 2011 REF</c:v>
          </c:tx>
          <c:spPr>
            <a:solidFill>
              <a:schemeClr val="accent4">
                <a:lumMod val="40000"/>
                <a:lumOff val="60000"/>
              </a:schemeClr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ANNUAL!$K$15:$K$52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1228031.26</c:v>
                </c:pt>
                <c:pt idx="1">
                  <c:v>1230431.26</c:v>
                </c:pt>
                <c:pt idx="2">
                  <c:v>1227731.26</c:v>
                </c:pt>
                <c:pt idx="3">
                  <c:v>1229525</c:v>
                </c:pt>
                <c:pt idx="4">
                  <c:v>1230850</c:v>
                </c:pt>
                <c:pt idx="5">
                  <c:v>1231681.26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4585000</c:v>
                </c:pt>
                <c:pt idx="10">
                  <c:v>4585000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84-4E82-87CD-34470351BE1C}"/>
            </c:ext>
          </c:extLst>
        </c:ser>
        <c:ser>
          <c:idx val="4"/>
          <c:order val="5"/>
          <c:tx>
            <c:v>Series 2011 QSCB Net DS</c:v>
          </c:tx>
          <c:spPr>
            <a:ln w="12700">
              <a:solidFill>
                <a:schemeClr val="tx1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ANNUAL!$AO$15:$AO$52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172565</c:v>
                </c:pt>
                <c:pt idx="1">
                  <c:v>172676.25</c:v>
                </c:pt>
                <c:pt idx="2">
                  <c:v>172342.5</c:v>
                </c:pt>
                <c:pt idx="3">
                  <c:v>171897.5</c:v>
                </c:pt>
                <c:pt idx="4">
                  <c:v>171563.75</c:v>
                </c:pt>
                <c:pt idx="5">
                  <c:v>171341.25</c:v>
                </c:pt>
                <c:pt idx="6">
                  <c:v>176341.25</c:v>
                </c:pt>
                <c:pt idx="7">
                  <c:v>176341.25</c:v>
                </c:pt>
                <c:pt idx="8">
                  <c:v>176341.25</c:v>
                </c:pt>
                <c:pt idx="9">
                  <c:v>176341.25</c:v>
                </c:pt>
                <c:pt idx="10">
                  <c:v>176341.25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84-4E82-87CD-34470351BE1C}"/>
            </c:ext>
          </c:extLst>
        </c:ser>
        <c:ser>
          <c:idx val="5"/>
          <c:order val="6"/>
          <c:tx>
            <c:v>Series 2013 REF</c:v>
          </c:tx>
          <c:spPr>
            <a:solidFill>
              <a:srgbClr val="CC99FF"/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ANNUAL!$O$15:$O$52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194400</c:v>
                </c:pt>
                <c:pt idx="1">
                  <c:v>194400</c:v>
                </c:pt>
                <c:pt idx="2">
                  <c:v>194400</c:v>
                </c:pt>
                <c:pt idx="3">
                  <c:v>194400</c:v>
                </c:pt>
                <c:pt idx="4">
                  <c:v>194400</c:v>
                </c:pt>
                <c:pt idx="5">
                  <c:v>194400</c:v>
                </c:pt>
                <c:pt idx="6">
                  <c:v>194400</c:v>
                </c:pt>
                <c:pt idx="7">
                  <c:v>194400</c:v>
                </c:pt>
                <c:pt idx="8">
                  <c:v>194400</c:v>
                </c:pt>
                <c:pt idx="9">
                  <c:v>194400</c:v>
                </c:pt>
                <c:pt idx="10">
                  <c:v>194400</c:v>
                </c:pt>
                <c:pt idx="11">
                  <c:v>194400</c:v>
                </c:pt>
                <c:pt idx="12">
                  <c:v>194400</c:v>
                </c:pt>
                <c:pt idx="13">
                  <c:v>194400</c:v>
                </c:pt>
                <c:pt idx="14">
                  <c:v>194400</c:v>
                </c:pt>
                <c:pt idx="15">
                  <c:v>194400</c:v>
                </c:pt>
                <c:pt idx="16">
                  <c:v>1199400</c:v>
                </c:pt>
                <c:pt idx="17">
                  <c:v>1159250</c:v>
                </c:pt>
                <c:pt idx="18">
                  <c:v>1109400</c:v>
                </c:pt>
                <c:pt idx="19">
                  <c:v>1065275</c:v>
                </c:pt>
                <c:pt idx="20">
                  <c:v>1021500</c:v>
                </c:pt>
                <c:pt idx="21">
                  <c:v>978075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84-4E82-87CD-34470351BE1C}"/>
            </c:ext>
          </c:extLst>
        </c:ser>
        <c:ser>
          <c:idx val="7"/>
          <c:order val="7"/>
          <c:tx>
            <c:v>Series 2014 REF</c:v>
          </c:tx>
          <c:spPr>
            <a:solidFill>
              <a:srgbClr val="008000"/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ANNUAL!$Q$15:$Q$52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337000</c:v>
                </c:pt>
                <c:pt idx="1">
                  <c:v>337000</c:v>
                </c:pt>
                <c:pt idx="2">
                  <c:v>337000</c:v>
                </c:pt>
                <c:pt idx="3">
                  <c:v>337000</c:v>
                </c:pt>
                <c:pt idx="4">
                  <c:v>337000</c:v>
                </c:pt>
                <c:pt idx="5">
                  <c:v>337000</c:v>
                </c:pt>
                <c:pt idx="6">
                  <c:v>337000</c:v>
                </c:pt>
                <c:pt idx="7">
                  <c:v>337000</c:v>
                </c:pt>
                <c:pt idx="8">
                  <c:v>337000</c:v>
                </c:pt>
                <c:pt idx="9">
                  <c:v>337000</c:v>
                </c:pt>
                <c:pt idx="10">
                  <c:v>337000</c:v>
                </c:pt>
                <c:pt idx="11">
                  <c:v>337000</c:v>
                </c:pt>
                <c:pt idx="12">
                  <c:v>337000</c:v>
                </c:pt>
                <c:pt idx="13">
                  <c:v>337000</c:v>
                </c:pt>
                <c:pt idx="14">
                  <c:v>337000</c:v>
                </c:pt>
                <c:pt idx="15">
                  <c:v>1562000</c:v>
                </c:pt>
                <c:pt idx="16">
                  <c:v>1582000</c:v>
                </c:pt>
                <c:pt idx="17">
                  <c:v>1592200</c:v>
                </c:pt>
                <c:pt idx="18">
                  <c:v>1600000</c:v>
                </c:pt>
                <c:pt idx="19">
                  <c:v>1620400</c:v>
                </c:pt>
                <c:pt idx="20">
                  <c:v>1627800</c:v>
                </c:pt>
                <c:pt idx="21">
                  <c:v>1627600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584-4E82-87CD-34470351BE1C}"/>
            </c:ext>
          </c:extLst>
        </c:ser>
        <c:ser>
          <c:idx val="9"/>
          <c:order val="8"/>
          <c:tx>
            <c:v>Series 2015 REF</c:v>
          </c:tx>
          <c:spPr>
            <a:solidFill>
              <a:schemeClr val="bg2">
                <a:lumMod val="75000"/>
              </a:schemeClr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ANNUAL!$S$15:$S$52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1753225</c:v>
                </c:pt>
                <c:pt idx="1">
                  <c:v>2133225</c:v>
                </c:pt>
                <c:pt idx="2">
                  <c:v>2132325</c:v>
                </c:pt>
                <c:pt idx="3">
                  <c:v>2135325</c:v>
                </c:pt>
                <c:pt idx="4">
                  <c:v>2131950</c:v>
                </c:pt>
                <c:pt idx="5">
                  <c:v>2129700</c:v>
                </c:pt>
                <c:pt idx="6">
                  <c:v>2136450</c:v>
                </c:pt>
                <c:pt idx="7">
                  <c:v>2136700</c:v>
                </c:pt>
                <c:pt idx="8">
                  <c:v>2135700</c:v>
                </c:pt>
                <c:pt idx="9">
                  <c:v>2128450</c:v>
                </c:pt>
                <c:pt idx="10">
                  <c:v>2130200</c:v>
                </c:pt>
                <c:pt idx="11">
                  <c:v>2125450</c:v>
                </c:pt>
                <c:pt idx="12">
                  <c:v>2129450</c:v>
                </c:pt>
                <c:pt idx="13">
                  <c:v>2136700</c:v>
                </c:pt>
                <c:pt idx="14">
                  <c:v>2136950</c:v>
                </c:pt>
                <c:pt idx="15">
                  <c:v>1370450</c:v>
                </c:pt>
                <c:pt idx="16">
                  <c:v>6235450</c:v>
                </c:pt>
                <c:pt idx="17">
                  <c:v>6262200</c:v>
                </c:pt>
                <c:pt idx="18">
                  <c:v>6301800</c:v>
                </c:pt>
                <c:pt idx="19">
                  <c:v>6326600</c:v>
                </c:pt>
                <c:pt idx="20">
                  <c:v>6366800</c:v>
                </c:pt>
                <c:pt idx="21">
                  <c:v>6406400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84-4E82-87CD-34470351BE1C}"/>
            </c:ext>
          </c:extLst>
        </c:ser>
        <c:ser>
          <c:idx val="10"/>
          <c:order val="9"/>
          <c:tx>
            <c:v>Series 2015 NM</c:v>
          </c:tx>
          <c:spPr>
            <a:solidFill>
              <a:srgbClr val="0000FF"/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ANNUAL!$U$15:$U$52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3868950</c:v>
                </c:pt>
                <c:pt idx="1">
                  <c:v>3280450</c:v>
                </c:pt>
                <c:pt idx="2">
                  <c:v>3279200</c:v>
                </c:pt>
                <c:pt idx="3">
                  <c:v>3392200</c:v>
                </c:pt>
                <c:pt idx="4">
                  <c:v>3393700</c:v>
                </c:pt>
                <c:pt idx="5">
                  <c:v>3393950</c:v>
                </c:pt>
                <c:pt idx="6">
                  <c:v>3392950</c:v>
                </c:pt>
                <c:pt idx="7">
                  <c:v>3390700</c:v>
                </c:pt>
                <c:pt idx="8">
                  <c:v>3392200</c:v>
                </c:pt>
                <c:pt idx="9">
                  <c:v>3392200</c:v>
                </c:pt>
                <c:pt idx="10">
                  <c:v>3389125</c:v>
                </c:pt>
                <c:pt idx="11">
                  <c:v>3584475</c:v>
                </c:pt>
                <c:pt idx="12">
                  <c:v>3582775</c:v>
                </c:pt>
                <c:pt idx="13">
                  <c:v>3580325</c:v>
                </c:pt>
                <c:pt idx="14">
                  <c:v>3580950</c:v>
                </c:pt>
                <c:pt idx="15">
                  <c:v>3534425</c:v>
                </c:pt>
                <c:pt idx="16">
                  <c:v>3528387.5</c:v>
                </c:pt>
                <c:pt idx="17">
                  <c:v>3534087.5</c:v>
                </c:pt>
                <c:pt idx="18">
                  <c:v>3533387.5</c:v>
                </c:pt>
                <c:pt idx="19">
                  <c:v>3535143.76</c:v>
                </c:pt>
                <c:pt idx="20">
                  <c:v>3530450</c:v>
                </c:pt>
                <c:pt idx="21">
                  <c:v>3528075</c:v>
                </c:pt>
                <c:pt idx="22">
                  <c:v>8594200</c:v>
                </c:pt>
                <c:pt idx="23">
                  <c:v>8593000</c:v>
                </c:pt>
                <c:pt idx="24">
                  <c:v>8591800</c:v>
                </c:pt>
                <c:pt idx="25">
                  <c:v>8595200</c:v>
                </c:pt>
                <c:pt idx="26">
                  <c:v>8592600</c:v>
                </c:pt>
                <c:pt idx="27">
                  <c:v>8593800</c:v>
                </c:pt>
                <c:pt idx="28">
                  <c:v>8593200</c:v>
                </c:pt>
                <c:pt idx="29">
                  <c:v>8590400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84-4E82-87CD-34470351BE1C}"/>
            </c:ext>
          </c:extLst>
        </c:ser>
        <c:ser>
          <c:idx val="1"/>
          <c:order val="10"/>
          <c:tx>
            <c:v>Series 2016 NM</c:v>
          </c:tx>
          <c:spPr>
            <a:solidFill>
              <a:srgbClr val="C00000"/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ANNUAL!$W$15:$W$52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887262.78</c:v>
                </c:pt>
                <c:pt idx="1">
                  <c:v>2219900</c:v>
                </c:pt>
                <c:pt idx="2">
                  <c:v>2422300</c:v>
                </c:pt>
                <c:pt idx="3">
                  <c:v>2506650</c:v>
                </c:pt>
                <c:pt idx="4">
                  <c:v>2504950</c:v>
                </c:pt>
                <c:pt idx="5">
                  <c:v>2503800</c:v>
                </c:pt>
                <c:pt idx="6">
                  <c:v>2507425</c:v>
                </c:pt>
                <c:pt idx="7">
                  <c:v>2509300</c:v>
                </c:pt>
                <c:pt idx="8">
                  <c:v>2509425</c:v>
                </c:pt>
                <c:pt idx="9">
                  <c:v>2510375</c:v>
                </c:pt>
                <c:pt idx="10">
                  <c:v>2509825</c:v>
                </c:pt>
                <c:pt idx="11">
                  <c:v>2504350</c:v>
                </c:pt>
                <c:pt idx="12">
                  <c:v>2506450</c:v>
                </c:pt>
                <c:pt idx="13">
                  <c:v>2507150</c:v>
                </c:pt>
                <c:pt idx="14">
                  <c:v>2506450</c:v>
                </c:pt>
                <c:pt idx="15">
                  <c:v>2504350</c:v>
                </c:pt>
                <c:pt idx="16">
                  <c:v>2510575</c:v>
                </c:pt>
                <c:pt idx="17">
                  <c:v>2504700</c:v>
                </c:pt>
                <c:pt idx="18">
                  <c:v>2506900</c:v>
                </c:pt>
                <c:pt idx="19">
                  <c:v>2503225</c:v>
                </c:pt>
                <c:pt idx="20">
                  <c:v>2506975</c:v>
                </c:pt>
                <c:pt idx="21">
                  <c:v>2506725</c:v>
                </c:pt>
                <c:pt idx="22">
                  <c:v>4302350</c:v>
                </c:pt>
                <c:pt idx="23">
                  <c:v>4306225</c:v>
                </c:pt>
                <c:pt idx="24">
                  <c:v>4304500</c:v>
                </c:pt>
                <c:pt idx="25">
                  <c:v>4303500</c:v>
                </c:pt>
                <c:pt idx="26">
                  <c:v>4306700</c:v>
                </c:pt>
                <c:pt idx="27">
                  <c:v>4303900</c:v>
                </c:pt>
                <c:pt idx="28">
                  <c:v>4304900</c:v>
                </c:pt>
                <c:pt idx="29">
                  <c:v>4304400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84-4E82-87CD-34470351BE1C}"/>
            </c:ext>
          </c:extLst>
        </c:ser>
        <c:ser>
          <c:idx val="11"/>
          <c:order val="11"/>
          <c:tx>
            <c:v>Series 2018 NM</c:v>
          </c:tx>
          <c:spPr>
            <a:solidFill>
              <a:schemeClr val="accent2">
                <a:lumMod val="50000"/>
              </a:schemeClr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ANNUAL!$Y$15:$Y$52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1303251.94</c:v>
                </c:pt>
                <c:pt idx="4">
                  <c:v>1304775</c:v>
                </c:pt>
                <c:pt idx="5">
                  <c:v>1300325</c:v>
                </c:pt>
                <c:pt idx="6">
                  <c:v>1296700</c:v>
                </c:pt>
                <c:pt idx="7">
                  <c:v>1297200</c:v>
                </c:pt>
                <c:pt idx="8">
                  <c:v>1296700</c:v>
                </c:pt>
                <c:pt idx="9">
                  <c:v>1295200</c:v>
                </c:pt>
                <c:pt idx="10">
                  <c:v>1297575</c:v>
                </c:pt>
                <c:pt idx="11">
                  <c:v>1298700</c:v>
                </c:pt>
                <c:pt idx="12">
                  <c:v>1298575</c:v>
                </c:pt>
                <c:pt idx="13">
                  <c:v>1295000</c:v>
                </c:pt>
                <c:pt idx="14">
                  <c:v>1298100</c:v>
                </c:pt>
                <c:pt idx="15">
                  <c:v>1300200</c:v>
                </c:pt>
                <c:pt idx="16">
                  <c:v>1296400</c:v>
                </c:pt>
                <c:pt idx="17">
                  <c:v>1296700</c:v>
                </c:pt>
                <c:pt idx="18">
                  <c:v>1296000</c:v>
                </c:pt>
                <c:pt idx="19">
                  <c:v>1299200</c:v>
                </c:pt>
                <c:pt idx="20">
                  <c:v>1296300</c:v>
                </c:pt>
                <c:pt idx="21">
                  <c:v>1297300</c:v>
                </c:pt>
                <c:pt idx="22">
                  <c:v>1302000</c:v>
                </c:pt>
                <c:pt idx="23">
                  <c:v>1301250</c:v>
                </c:pt>
                <c:pt idx="24">
                  <c:v>1299750</c:v>
                </c:pt>
                <c:pt idx="25">
                  <c:v>1301125</c:v>
                </c:pt>
                <c:pt idx="26">
                  <c:v>1300250</c:v>
                </c:pt>
                <c:pt idx="27">
                  <c:v>1297125</c:v>
                </c:pt>
                <c:pt idx="28">
                  <c:v>1301500</c:v>
                </c:pt>
                <c:pt idx="29">
                  <c:v>1298250</c:v>
                </c:pt>
                <c:pt idx="30">
                  <c:v>1297375</c:v>
                </c:pt>
                <c:pt idx="31">
                  <c:v>1298625</c:v>
                </c:pt>
                <c:pt idx="32">
                  <c:v>1301750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584-4E82-87CD-34470351BE1C}"/>
            </c:ext>
          </c:extLst>
        </c:ser>
        <c:ser>
          <c:idx val="12"/>
          <c:order val="12"/>
          <c:tx>
            <c:v>Series 2020 REF</c:v>
          </c:tx>
          <c:spPr>
            <a:ln w="12700">
              <a:solidFill>
                <a:sysClr val="windowText" lastClr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ANNUAL!$AA$15:$AA$52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330866.67</c:v>
                </c:pt>
                <c:pt idx="5">
                  <c:v>1565350</c:v>
                </c:pt>
                <c:pt idx="6">
                  <c:v>1559850</c:v>
                </c:pt>
                <c:pt idx="7">
                  <c:v>1567850</c:v>
                </c:pt>
                <c:pt idx="8">
                  <c:v>1573600</c:v>
                </c:pt>
                <c:pt idx="9">
                  <c:v>1582100</c:v>
                </c:pt>
                <c:pt idx="10">
                  <c:v>1583100</c:v>
                </c:pt>
                <c:pt idx="11">
                  <c:v>1211850</c:v>
                </c:pt>
                <c:pt idx="12">
                  <c:v>1221850</c:v>
                </c:pt>
                <c:pt idx="13">
                  <c:v>1229850</c:v>
                </c:pt>
                <c:pt idx="14">
                  <c:v>1235850</c:v>
                </c:pt>
                <c:pt idx="15">
                  <c:v>6799850</c:v>
                </c:pt>
                <c:pt idx="16">
                  <c:v>913850</c:v>
                </c:pt>
                <c:pt idx="17">
                  <c:v>918850</c:v>
                </c:pt>
                <c:pt idx="18">
                  <c:v>917450</c:v>
                </c:pt>
                <c:pt idx="19">
                  <c:v>918000</c:v>
                </c:pt>
                <c:pt idx="20">
                  <c:v>917800</c:v>
                </c:pt>
                <c:pt idx="21">
                  <c:v>921850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584-4E82-87CD-34470351BE1C}"/>
            </c:ext>
          </c:extLst>
        </c:ser>
        <c:ser>
          <c:idx val="13"/>
          <c:order val="13"/>
          <c:tx>
            <c:v>Series 2021 REF</c:v>
          </c:tx>
          <c:spPr>
            <a:ln w="12700">
              <a:solidFill>
                <a:sysClr val="windowText" lastClr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ANNUAL!$AC$15:$AC$52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6472578.6100000003</c:v>
                </c:pt>
                <c:pt idx="7">
                  <c:v>320150</c:v>
                </c:pt>
                <c:pt idx="8">
                  <c:v>320150</c:v>
                </c:pt>
                <c:pt idx="9">
                  <c:v>320150</c:v>
                </c:pt>
                <c:pt idx="10">
                  <c:v>320150</c:v>
                </c:pt>
                <c:pt idx="11">
                  <c:v>3135150</c:v>
                </c:pt>
                <c:pt idx="12">
                  <c:v>3118850</c:v>
                </c:pt>
                <c:pt idx="13">
                  <c:v>3113200</c:v>
                </c:pt>
                <c:pt idx="14">
                  <c:v>3095150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584-4E82-87CD-34470351BE1C}"/>
            </c:ext>
          </c:extLst>
        </c:ser>
        <c:ser>
          <c:idx val="14"/>
          <c:order val="14"/>
          <c:tx>
            <c:v>Series 2023 NM</c:v>
          </c:tx>
          <c:spPr>
            <a:solidFill>
              <a:srgbClr val="00CC00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ANNUAL!$AE$15:$AE$52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753101.04</c:v>
                </c:pt>
                <c:pt idx="8">
                  <c:v>21370962.5</c:v>
                </c:pt>
                <c:pt idx="9">
                  <c:v>10003712.5</c:v>
                </c:pt>
                <c:pt idx="10">
                  <c:v>9999712.5</c:v>
                </c:pt>
                <c:pt idx="11">
                  <c:v>12185462.5</c:v>
                </c:pt>
                <c:pt idx="12">
                  <c:v>12187712.5</c:v>
                </c:pt>
                <c:pt idx="13">
                  <c:v>12179462.5</c:v>
                </c:pt>
                <c:pt idx="14">
                  <c:v>12189962.5</c:v>
                </c:pt>
                <c:pt idx="15">
                  <c:v>9307337.5</c:v>
                </c:pt>
                <c:pt idx="16">
                  <c:v>9309962.5</c:v>
                </c:pt>
                <c:pt idx="17">
                  <c:v>9307337.5</c:v>
                </c:pt>
                <c:pt idx="18">
                  <c:v>9309212.5</c:v>
                </c:pt>
                <c:pt idx="19">
                  <c:v>9305337.5</c:v>
                </c:pt>
                <c:pt idx="20">
                  <c:v>9305462.5</c:v>
                </c:pt>
                <c:pt idx="21">
                  <c:v>9309087.5</c:v>
                </c:pt>
                <c:pt idx="22">
                  <c:v>12377212.5</c:v>
                </c:pt>
                <c:pt idx="23">
                  <c:v>12375587.5</c:v>
                </c:pt>
                <c:pt idx="24">
                  <c:v>12378212.5</c:v>
                </c:pt>
                <c:pt idx="25">
                  <c:v>12374337.5</c:v>
                </c:pt>
                <c:pt idx="26">
                  <c:v>12373212.5</c:v>
                </c:pt>
                <c:pt idx="27">
                  <c:v>12377912.5</c:v>
                </c:pt>
                <c:pt idx="28">
                  <c:v>12375362.5</c:v>
                </c:pt>
                <c:pt idx="29">
                  <c:v>12380487.5</c:v>
                </c:pt>
                <c:pt idx="30">
                  <c:v>12379487.5</c:v>
                </c:pt>
                <c:pt idx="31">
                  <c:v>12381362.5</c:v>
                </c:pt>
                <c:pt idx="32">
                  <c:v>12379987.5</c:v>
                </c:pt>
                <c:pt idx="33">
                  <c:v>12383475</c:v>
                </c:pt>
                <c:pt idx="34">
                  <c:v>12384243.75</c:v>
                </c:pt>
                <c:pt idx="35">
                  <c:v>12380781.25</c:v>
                </c:pt>
                <c:pt idx="36">
                  <c:v>12382237.5</c:v>
                </c:pt>
                <c:pt idx="37">
                  <c:v>12382656.25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584-4E82-87CD-34470351BE1C}"/>
            </c:ext>
          </c:extLst>
        </c:ser>
        <c:ser>
          <c:idx val="15"/>
          <c:order val="15"/>
          <c:tx>
            <c:v>Series 2024 NM</c:v>
          </c:tx>
          <c:spPr>
            <a:solidFill>
              <a:srgbClr val="FFC000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ANNUAL!$AG$15:$AG$52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13734750</c:v>
                </c:pt>
                <c:pt idx="10">
                  <c:v>8543450</c:v>
                </c:pt>
                <c:pt idx="11">
                  <c:v>10088825</c:v>
                </c:pt>
                <c:pt idx="12">
                  <c:v>11257575</c:v>
                </c:pt>
                <c:pt idx="13">
                  <c:v>11260575</c:v>
                </c:pt>
                <c:pt idx="14">
                  <c:v>11260950</c:v>
                </c:pt>
                <c:pt idx="15">
                  <c:v>11258450</c:v>
                </c:pt>
                <c:pt idx="16">
                  <c:v>11257700</c:v>
                </c:pt>
                <c:pt idx="17">
                  <c:v>11258200</c:v>
                </c:pt>
                <c:pt idx="18">
                  <c:v>11259450</c:v>
                </c:pt>
                <c:pt idx="19">
                  <c:v>11260950</c:v>
                </c:pt>
                <c:pt idx="20">
                  <c:v>11257325</c:v>
                </c:pt>
                <c:pt idx="21">
                  <c:v>11258075</c:v>
                </c:pt>
                <c:pt idx="22">
                  <c:v>11257575</c:v>
                </c:pt>
                <c:pt idx="23">
                  <c:v>11255325</c:v>
                </c:pt>
                <c:pt idx="24">
                  <c:v>11260575</c:v>
                </c:pt>
                <c:pt idx="25">
                  <c:v>11257700</c:v>
                </c:pt>
                <c:pt idx="26">
                  <c:v>11261075</c:v>
                </c:pt>
                <c:pt idx="27">
                  <c:v>11259950</c:v>
                </c:pt>
                <c:pt idx="28">
                  <c:v>11258700</c:v>
                </c:pt>
                <c:pt idx="29">
                  <c:v>11260700</c:v>
                </c:pt>
                <c:pt idx="30">
                  <c:v>15859400</c:v>
                </c:pt>
                <c:pt idx="31">
                  <c:v>15854400</c:v>
                </c:pt>
                <c:pt idx="32">
                  <c:v>15855100</c:v>
                </c:pt>
                <c:pt idx="33">
                  <c:v>16536700</c:v>
                </c:pt>
                <c:pt idx="34">
                  <c:v>16537800</c:v>
                </c:pt>
                <c:pt idx="35">
                  <c:v>16535900</c:v>
                </c:pt>
                <c:pt idx="36">
                  <c:v>16535100</c:v>
                </c:pt>
                <c:pt idx="37">
                  <c:v>16539300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584-4E82-87CD-34470351B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88252928"/>
        <c:axId val="188254848"/>
      </c:barChart>
      <c:catAx>
        <c:axId val="18825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Fiscal Year Ending</a:t>
                </a:r>
              </a:p>
            </c:rich>
          </c:tx>
          <c:layout>
            <c:manualLayout>
              <c:xMode val="edge"/>
              <c:yMode val="edge"/>
              <c:x val="0.49019609215514726"/>
              <c:y val="0.88687919386369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254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54848"/>
        <c:scaling>
          <c:orientation val="minMax"/>
          <c:max val="6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Debt Service</a:t>
                </a:r>
              </a:p>
            </c:rich>
          </c:tx>
          <c:layout>
            <c:manualLayout>
              <c:xMode val="edge"/>
              <c:yMode val="edge"/>
              <c:x val="4.439560094833369E-3"/>
              <c:y val="0.40042370824606205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252928"/>
        <c:crosses val="autoZero"/>
        <c:crossBetween val="between"/>
        <c:majorUnit val="1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86900671434001"/>
          <c:y val="0.915681962470966"/>
          <c:w val="0.86042506921876705"/>
          <c:h val="8.21382923052075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14A32FB-EC28-4C9A-A40F-4DA99643C349}">
  <sheetPr/>
  <sheetViews>
    <sheetView tabSelected="1" workbookViewId="0"/>
  </sheetViews>
  <pageMargins left="0.5" right="0.75" top="0.75" bottom="0.75" header="0.5" footer="0.25"/>
  <pageSetup orientation="landscape" r:id="rId1"/>
  <headerFooter alignWithMargins="0">
    <oddFooter>&amp;R&amp;"Arial,Bold Italic"2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79348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2DEAD0-0377-25C2-21F2-D0EC5E99AE9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CA6C-27B2-414A-8ABE-6A4FE9D4C841}">
  <sheetPr>
    <pageSetUpPr fitToPage="1"/>
  </sheetPr>
  <dimension ref="A1:AT66"/>
  <sheetViews>
    <sheetView zoomScale="70" zoomScaleNormal="70" workbookViewId="0">
      <selection sqref="A1:AM1"/>
    </sheetView>
  </sheetViews>
  <sheetFormatPr defaultColWidth="9.109375" defaultRowHeight="13.2" x14ac:dyDescent="0.25"/>
  <cols>
    <col min="1" max="1" width="9.88671875" style="1" bestFit="1" customWidth="1"/>
    <col min="2" max="2" width="1.6640625" style="1" customWidth="1"/>
    <col min="3" max="3" width="18.33203125" style="1" bestFit="1" customWidth="1"/>
    <col min="4" max="4" width="1.6640625" style="1" customWidth="1"/>
    <col min="5" max="5" width="19.109375" style="1" bestFit="1" customWidth="1"/>
    <col min="6" max="6" width="1.6640625" style="1" customWidth="1"/>
    <col min="7" max="7" width="19.109375" style="1" customWidth="1"/>
    <col min="8" max="8" width="1.6640625" style="1" customWidth="1"/>
    <col min="9" max="9" width="19.109375" style="1" customWidth="1"/>
    <col min="10" max="10" width="1.6640625" style="1" customWidth="1"/>
    <col min="11" max="11" width="19.109375" style="1" customWidth="1"/>
    <col min="12" max="12" width="1.6640625" style="1" customWidth="1"/>
    <col min="13" max="13" width="17.6640625" style="1" bestFit="1" customWidth="1"/>
    <col min="14" max="14" width="1.6640625" style="1" customWidth="1"/>
    <col min="15" max="15" width="19.109375" style="1" customWidth="1"/>
    <col min="16" max="16" width="1.6640625" style="1" customWidth="1"/>
    <col min="17" max="17" width="19.109375" style="1" customWidth="1"/>
    <col min="18" max="18" width="2.5546875" style="1" customWidth="1"/>
    <col min="19" max="19" width="19.109375" style="1" customWidth="1"/>
    <col min="20" max="20" width="2.5546875" style="1" customWidth="1"/>
    <col min="21" max="21" width="19.109375" style="1" customWidth="1"/>
    <col min="22" max="22" width="2.5546875" style="1" customWidth="1"/>
    <col min="23" max="23" width="19.109375" style="1" customWidth="1"/>
    <col min="24" max="24" width="2.5546875" style="1" customWidth="1"/>
    <col min="25" max="25" width="19.109375" style="1" customWidth="1"/>
    <col min="26" max="26" width="2.5546875" style="1" customWidth="1"/>
    <col min="27" max="27" width="19.109375" style="1" customWidth="1"/>
    <col min="28" max="28" width="2.5546875" style="1" customWidth="1"/>
    <col min="29" max="29" width="19.109375" style="1" customWidth="1"/>
    <col min="30" max="30" width="2.5546875" style="1" customWidth="1"/>
    <col min="31" max="31" width="19.109375" style="1" customWidth="1"/>
    <col min="32" max="32" width="2.5546875" style="1" customWidth="1"/>
    <col min="33" max="33" width="19.109375" style="1" customWidth="1"/>
    <col min="34" max="34" width="2.5546875" style="1" customWidth="1"/>
    <col min="35" max="35" width="18.88671875" style="1" bestFit="1" customWidth="1"/>
    <col min="36" max="36" width="1.6640625" style="1" customWidth="1"/>
    <col min="37" max="37" width="15" style="1" bestFit="1" customWidth="1"/>
    <col min="38" max="38" width="3" style="16" customWidth="1"/>
    <col min="39" max="39" width="18.88671875" style="1" bestFit="1" customWidth="1"/>
    <col min="40" max="40" width="3.109375" style="1" customWidth="1"/>
    <col min="41" max="41" width="15.109375" style="2" bestFit="1" customWidth="1"/>
    <col min="42" max="42" width="9.109375" style="3"/>
    <col min="43" max="43" width="9.109375" style="1" customWidth="1"/>
    <col min="44" max="44" width="14.109375" style="1" customWidth="1"/>
    <col min="45" max="46" width="9.109375" style="1" customWidth="1"/>
    <col min="47" max="16384" width="9.109375" style="1"/>
  </cols>
  <sheetData>
    <row r="1" spans="1:46" ht="17.399999999999999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3" spans="1:46" ht="17.399999999999999" x14ac:dyDescent="0.3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</row>
    <row r="4" spans="1:46" ht="15.6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6" spans="1:46" ht="18" customHeight="1" x14ac:dyDescent="0.25">
      <c r="A6" s="5">
        <v>1</v>
      </c>
      <c r="B6" s="6"/>
      <c r="C6" s="7">
        <v>2</v>
      </c>
      <c r="D6" s="6"/>
      <c r="E6" s="7">
        <v>3</v>
      </c>
      <c r="F6" s="6"/>
      <c r="G6" s="7">
        <v>4</v>
      </c>
      <c r="H6" s="6"/>
      <c r="I6" s="7">
        <v>5</v>
      </c>
      <c r="J6" s="6"/>
      <c r="K6" s="7">
        <v>6</v>
      </c>
      <c r="L6" s="6"/>
      <c r="M6" s="7">
        <v>7</v>
      </c>
      <c r="N6" s="6"/>
      <c r="O6" s="7">
        <v>8</v>
      </c>
      <c r="P6" s="6"/>
      <c r="Q6" s="7">
        <v>9</v>
      </c>
      <c r="R6" s="6"/>
      <c r="S6" s="7">
        <v>10</v>
      </c>
      <c r="T6" s="6"/>
      <c r="U6" s="7">
        <v>11</v>
      </c>
      <c r="V6" s="6"/>
      <c r="W6" s="7">
        <v>12</v>
      </c>
      <c r="X6" s="6"/>
      <c r="Y6" s="7">
        <v>13</v>
      </c>
      <c r="Z6" s="6"/>
      <c r="AA6" s="7">
        <v>14</v>
      </c>
      <c r="AB6" s="6"/>
      <c r="AC6" s="7">
        <v>15</v>
      </c>
      <c r="AD6" s="6"/>
      <c r="AE6" s="7">
        <v>16</v>
      </c>
      <c r="AF6" s="6"/>
      <c r="AG6" s="7">
        <v>17</v>
      </c>
      <c r="AH6" s="6"/>
      <c r="AI6" s="7">
        <v>18</v>
      </c>
      <c r="AJ6" s="6"/>
      <c r="AK6" s="8">
        <v>19</v>
      </c>
      <c r="AL6" s="9"/>
      <c r="AM6" s="10">
        <v>20</v>
      </c>
    </row>
    <row r="7" spans="1:46" ht="18" customHeight="1" x14ac:dyDescent="0.25">
      <c r="A7" s="5"/>
      <c r="B7" s="6"/>
      <c r="C7" s="7"/>
      <c r="D7" s="6"/>
      <c r="E7" s="7"/>
      <c r="F7" s="6"/>
      <c r="G7" s="7"/>
      <c r="H7" s="6"/>
      <c r="I7" s="7"/>
      <c r="J7" s="6"/>
      <c r="K7" s="7"/>
      <c r="L7" s="6"/>
      <c r="M7" s="7"/>
      <c r="N7" s="6"/>
      <c r="O7" s="7"/>
      <c r="P7" s="6"/>
      <c r="Q7" s="7"/>
      <c r="R7" s="6"/>
      <c r="S7" s="7"/>
      <c r="T7" s="6"/>
      <c r="U7" s="7"/>
      <c r="V7" s="6"/>
      <c r="W7" s="7"/>
      <c r="X7" s="6"/>
      <c r="Y7" s="7"/>
      <c r="Z7" s="6"/>
      <c r="AA7" s="7"/>
      <c r="AB7" s="6"/>
      <c r="AC7" s="7"/>
      <c r="AD7" s="6"/>
      <c r="AE7" s="7"/>
      <c r="AF7" s="6"/>
      <c r="AG7" s="7"/>
      <c r="AH7" s="6"/>
      <c r="AI7" s="7"/>
      <c r="AJ7" s="6"/>
      <c r="AK7" s="8"/>
      <c r="AL7" s="9"/>
      <c r="AM7" s="10"/>
    </row>
    <row r="8" spans="1:46" ht="18" customHeight="1" x14ac:dyDescent="0.25">
      <c r="A8" s="11"/>
      <c r="C8" s="12"/>
      <c r="D8" s="13"/>
      <c r="E8" s="12"/>
      <c r="F8" s="13"/>
      <c r="G8" s="12"/>
      <c r="H8" s="13"/>
      <c r="I8" s="12"/>
      <c r="J8" s="13"/>
      <c r="K8" s="12"/>
      <c r="L8" s="13"/>
      <c r="M8" s="12"/>
      <c r="N8" s="13"/>
      <c r="O8" s="12"/>
      <c r="P8" s="13"/>
      <c r="Q8" s="12"/>
      <c r="R8" s="13"/>
      <c r="S8" s="12"/>
      <c r="T8" s="13"/>
      <c r="U8" s="12"/>
      <c r="V8" s="13"/>
      <c r="W8" s="12"/>
      <c r="X8" s="13"/>
      <c r="Y8" s="12"/>
      <c r="Z8" s="13"/>
      <c r="AA8" s="12"/>
      <c r="AB8" s="13"/>
      <c r="AC8" s="12"/>
      <c r="AD8" s="13"/>
      <c r="AE8" s="12"/>
      <c r="AF8" s="13"/>
      <c r="AG8" s="12"/>
      <c r="AI8" s="14"/>
      <c r="AK8" s="15"/>
      <c r="AM8" s="17"/>
    </row>
    <row r="9" spans="1:46" s="18" customFormat="1" ht="18" customHeight="1" x14ac:dyDescent="0.25">
      <c r="A9" s="11" t="s">
        <v>2</v>
      </c>
      <c r="C9" s="19">
        <v>34224017.100000001</v>
      </c>
      <c r="D9" s="20"/>
      <c r="E9" s="19">
        <v>59249477.100000001</v>
      </c>
      <c r="F9" s="20"/>
      <c r="G9" s="19">
        <v>1115000</v>
      </c>
      <c r="H9" s="20"/>
      <c r="I9" s="19">
        <v>24890000</v>
      </c>
      <c r="J9" s="20"/>
      <c r="K9" s="19">
        <v>28621701.25</v>
      </c>
      <c r="L9" s="20"/>
      <c r="M9" s="19">
        <v>2500000</v>
      </c>
      <c r="N9" s="20"/>
      <c r="O9" s="19">
        <v>5915000</v>
      </c>
      <c r="P9" s="20"/>
      <c r="Q9" s="19">
        <v>8595000</v>
      </c>
      <c r="R9" s="20"/>
      <c r="S9" s="19">
        <v>40990000</v>
      </c>
      <c r="T9" s="20"/>
      <c r="U9" s="19">
        <v>75000000</v>
      </c>
      <c r="V9" s="20"/>
      <c r="W9" s="19">
        <v>46545000</v>
      </c>
      <c r="X9" s="20"/>
      <c r="Y9" s="19">
        <v>21005000</v>
      </c>
      <c r="Z9" s="20"/>
      <c r="AA9" s="19">
        <v>18825000</v>
      </c>
      <c r="AB9" s="20"/>
      <c r="AC9" s="19">
        <v>17625000</v>
      </c>
      <c r="AD9" s="20"/>
      <c r="AE9" s="19">
        <v>190640000</v>
      </c>
      <c r="AF9" s="20"/>
      <c r="AG9" s="19">
        <v>197410000</v>
      </c>
      <c r="AI9" s="18" t="s">
        <v>3</v>
      </c>
      <c r="AK9" s="21" t="s">
        <v>4</v>
      </c>
      <c r="AL9" s="22"/>
      <c r="AM9" s="23" t="s">
        <v>3</v>
      </c>
      <c r="AO9" s="21" t="s">
        <v>5</v>
      </c>
      <c r="AP9" s="24"/>
    </row>
    <row r="10" spans="1:46" s="18" customFormat="1" ht="18" customHeight="1" x14ac:dyDescent="0.25">
      <c r="A10" s="11" t="s">
        <v>6</v>
      </c>
      <c r="C10" s="18" t="s">
        <v>7</v>
      </c>
      <c r="E10" s="18" t="s">
        <v>8</v>
      </c>
      <c r="G10" s="18" t="s">
        <v>9</v>
      </c>
      <c r="I10" s="18" t="s">
        <v>9</v>
      </c>
      <c r="K10" s="18" t="s">
        <v>5</v>
      </c>
      <c r="M10" s="18" t="s">
        <v>5</v>
      </c>
      <c r="O10" s="18" t="s">
        <v>10</v>
      </c>
      <c r="Q10" s="18" t="s">
        <v>11</v>
      </c>
      <c r="S10" s="18" t="s">
        <v>12</v>
      </c>
      <c r="U10" s="18" t="s">
        <v>12</v>
      </c>
      <c r="W10" s="18" t="s">
        <v>13</v>
      </c>
      <c r="Y10" s="18" t="s">
        <v>14</v>
      </c>
      <c r="AA10" s="18" t="s">
        <v>15</v>
      </c>
      <c r="AC10" s="18" t="s">
        <v>16</v>
      </c>
      <c r="AE10" s="18" t="s">
        <v>53</v>
      </c>
      <c r="AG10" s="18" t="s">
        <v>54</v>
      </c>
      <c r="AI10" s="18" t="s">
        <v>17</v>
      </c>
      <c r="AK10" s="21" t="s">
        <v>18</v>
      </c>
      <c r="AL10" s="22"/>
      <c r="AM10" s="23" t="s">
        <v>19</v>
      </c>
      <c r="AO10" s="21" t="s">
        <v>18</v>
      </c>
      <c r="AP10" s="24"/>
    </row>
    <row r="11" spans="1:46" s="18" customFormat="1" ht="18" customHeight="1" x14ac:dyDescent="0.25">
      <c r="C11" s="21" t="s">
        <v>20</v>
      </c>
      <c r="D11" s="21"/>
      <c r="E11" s="21" t="s">
        <v>21</v>
      </c>
      <c r="F11" s="21"/>
      <c r="G11" s="21" t="s">
        <v>22</v>
      </c>
      <c r="H11" s="21"/>
      <c r="I11" s="21" t="s">
        <v>22</v>
      </c>
      <c r="J11" s="21"/>
      <c r="K11" s="21" t="s">
        <v>23</v>
      </c>
      <c r="L11" s="21"/>
      <c r="M11" s="21" t="s">
        <v>23</v>
      </c>
      <c r="N11" s="21"/>
      <c r="O11" s="21" t="s">
        <v>24</v>
      </c>
      <c r="P11" s="21"/>
      <c r="Q11" s="21" t="s">
        <v>25</v>
      </c>
      <c r="S11" s="21" t="s">
        <v>26</v>
      </c>
      <c r="U11" s="21" t="s">
        <v>26</v>
      </c>
      <c r="W11" s="21" t="s">
        <v>27</v>
      </c>
      <c r="Y11" s="21" t="s">
        <v>28</v>
      </c>
      <c r="AA11" s="21" t="s">
        <v>29</v>
      </c>
      <c r="AC11" s="21" t="s">
        <v>30</v>
      </c>
      <c r="AE11" s="21" t="s">
        <v>55</v>
      </c>
      <c r="AG11" s="21" t="s">
        <v>56</v>
      </c>
      <c r="AK11" s="21"/>
      <c r="AL11" s="22"/>
      <c r="AM11" s="23"/>
      <c r="AO11" s="21"/>
      <c r="AP11" s="24"/>
    </row>
    <row r="12" spans="1:46" s="18" customFormat="1" ht="18" customHeight="1" x14ac:dyDescent="0.25">
      <c r="A12" s="11" t="s">
        <v>31</v>
      </c>
      <c r="C12" s="18" t="s">
        <v>32</v>
      </c>
      <c r="E12" s="18" t="s">
        <v>33</v>
      </c>
      <c r="G12" s="18" t="s">
        <v>34</v>
      </c>
      <c r="I12" s="18" t="s">
        <v>35</v>
      </c>
      <c r="K12" s="18" t="s">
        <v>34</v>
      </c>
      <c r="M12" s="18" t="s">
        <v>36</v>
      </c>
      <c r="O12" s="18" t="s">
        <v>34</v>
      </c>
      <c r="Q12" s="18" t="s">
        <v>34</v>
      </c>
      <c r="S12" s="18" t="s">
        <v>34</v>
      </c>
      <c r="U12" s="18" t="s">
        <v>37</v>
      </c>
      <c r="W12" s="18" t="s">
        <v>38</v>
      </c>
      <c r="Y12" s="18" t="s">
        <v>39</v>
      </c>
      <c r="AA12" s="18" t="s">
        <v>34</v>
      </c>
      <c r="AC12" s="18" t="s">
        <v>34</v>
      </c>
      <c r="AE12" s="18" t="s">
        <v>57</v>
      </c>
      <c r="AG12" s="18" t="s">
        <v>58</v>
      </c>
      <c r="AI12" s="18" t="s">
        <v>40</v>
      </c>
      <c r="AK12" s="21" t="s">
        <v>41</v>
      </c>
      <c r="AL12" s="22"/>
      <c r="AM12" s="23" t="s">
        <v>40</v>
      </c>
      <c r="AO12" s="21" t="s">
        <v>19</v>
      </c>
      <c r="AP12" s="24"/>
    </row>
    <row r="13" spans="1:46" s="18" customFormat="1" ht="18" customHeight="1" x14ac:dyDescent="0.25">
      <c r="A13" s="25" t="s">
        <v>42</v>
      </c>
      <c r="C13" s="21" t="s">
        <v>43</v>
      </c>
      <c r="D13" s="21"/>
      <c r="E13" s="21" t="s">
        <v>43</v>
      </c>
      <c r="F13" s="21"/>
      <c r="G13" s="21" t="s">
        <v>43</v>
      </c>
      <c r="H13" s="21"/>
      <c r="I13" s="21" t="s">
        <v>43</v>
      </c>
      <c r="J13" s="21"/>
      <c r="K13" s="21" t="s">
        <v>43</v>
      </c>
      <c r="L13" s="21"/>
      <c r="M13" s="21" t="s">
        <v>43</v>
      </c>
      <c r="N13" s="21"/>
      <c r="O13" s="21" t="s">
        <v>43</v>
      </c>
      <c r="P13" s="21"/>
      <c r="Q13" s="21" t="s">
        <v>43</v>
      </c>
      <c r="S13" s="21" t="s">
        <v>43</v>
      </c>
      <c r="U13" s="21" t="s">
        <v>43</v>
      </c>
      <c r="W13" s="21" t="s">
        <v>43</v>
      </c>
      <c r="Y13" s="21" t="s">
        <v>43</v>
      </c>
      <c r="AA13" s="21" t="s">
        <v>43</v>
      </c>
      <c r="AC13" s="21" t="s">
        <v>43</v>
      </c>
      <c r="AE13" s="21" t="s">
        <v>43</v>
      </c>
      <c r="AG13" s="21" t="s">
        <v>43</v>
      </c>
      <c r="AI13" s="26" t="s">
        <v>44</v>
      </c>
      <c r="AK13" s="27" t="s">
        <v>45</v>
      </c>
      <c r="AL13" s="21"/>
      <c r="AM13" s="28" t="s">
        <v>44</v>
      </c>
      <c r="AO13" s="21" t="s">
        <v>46</v>
      </c>
      <c r="AP13" s="24"/>
    </row>
    <row r="14" spans="1:46" ht="18" customHeight="1" x14ac:dyDescent="0.25">
      <c r="A14" s="29"/>
      <c r="C14" s="30"/>
      <c r="E14" s="30"/>
      <c r="G14" s="30"/>
      <c r="I14" s="30"/>
      <c r="K14" s="30"/>
      <c r="M14" s="30"/>
      <c r="O14" s="30"/>
      <c r="Q14" s="30"/>
      <c r="S14" s="30"/>
      <c r="U14" s="30"/>
      <c r="W14" s="30"/>
      <c r="Y14" s="30"/>
      <c r="AA14" s="30"/>
      <c r="AC14" s="30"/>
      <c r="AE14" s="30"/>
      <c r="AG14" s="30"/>
      <c r="AK14" s="2"/>
      <c r="AM14" s="31"/>
    </row>
    <row r="15" spans="1:46" ht="18" customHeight="1" x14ac:dyDescent="0.25">
      <c r="A15" s="11">
        <v>2016</v>
      </c>
      <c r="C15" s="32">
        <v>4465000</v>
      </c>
      <c r="D15" s="33"/>
      <c r="E15" s="32">
        <v>421200</v>
      </c>
      <c r="G15" s="32">
        <v>170000</v>
      </c>
      <c r="H15" s="33"/>
      <c r="I15" s="32">
        <v>1643175</v>
      </c>
      <c r="J15" s="33"/>
      <c r="K15" s="32">
        <v>1228031.26</v>
      </c>
      <c r="L15" s="33"/>
      <c r="M15" s="32">
        <v>276250</v>
      </c>
      <c r="N15" s="33"/>
      <c r="O15" s="32">
        <v>194400</v>
      </c>
      <c r="P15" s="33"/>
      <c r="Q15" s="32">
        <v>337000</v>
      </c>
      <c r="R15" s="34"/>
      <c r="S15" s="32">
        <v>1753225</v>
      </c>
      <c r="T15" s="34"/>
      <c r="U15" s="35">
        <v>3868950</v>
      </c>
      <c r="V15" s="34"/>
      <c r="W15" s="35">
        <v>887262.78</v>
      </c>
      <c r="X15" s="34"/>
      <c r="Y15" s="35">
        <v>0</v>
      </c>
      <c r="Z15" s="34"/>
      <c r="AA15" s="35">
        <v>0</v>
      </c>
      <c r="AB15" s="34"/>
      <c r="AC15" s="35">
        <v>0</v>
      </c>
      <c r="AD15" s="34"/>
      <c r="AE15" s="35">
        <v>0</v>
      </c>
      <c r="AF15" s="34"/>
      <c r="AG15" s="35">
        <v>0</v>
      </c>
      <c r="AH15" s="34"/>
      <c r="AI15" s="32">
        <f>SUM(C15:AH15)</f>
        <v>15244494.039999999</v>
      </c>
      <c r="AJ15" s="33"/>
      <c r="AK15" s="36">
        <v>103685</v>
      </c>
      <c r="AL15" s="37"/>
      <c r="AM15" s="38">
        <f>AI15-AK15</f>
        <v>15140809.039999999</v>
      </c>
      <c r="AO15" s="39">
        <f t="shared" ref="AO15:AO25" si="0">M15-AK15</f>
        <v>172565</v>
      </c>
      <c r="AQ15" s="1">
        <v>15140809.039999999</v>
      </c>
      <c r="AR15" s="40" t="b">
        <f t="shared" ref="AR15:AR17" si="1">+AQ15=AM15</f>
        <v>1</v>
      </c>
      <c r="AS15" s="1">
        <v>51785</v>
      </c>
      <c r="AT15" s="1">
        <f>+AM15/AS15</f>
        <v>292.37827633484596</v>
      </c>
    </row>
    <row r="16" spans="1:46" ht="18" customHeight="1" x14ac:dyDescent="0.25">
      <c r="A16" s="11">
        <f t="shared" ref="A16:A53" si="2">+A15+1</f>
        <v>2017</v>
      </c>
      <c r="C16" s="33">
        <v>4460000</v>
      </c>
      <c r="D16" s="33"/>
      <c r="E16" s="41"/>
      <c r="G16" s="33">
        <v>200000</v>
      </c>
      <c r="H16" s="33"/>
      <c r="I16" s="33">
        <v>1615875</v>
      </c>
      <c r="J16" s="33"/>
      <c r="K16" s="41">
        <v>1230431.26</v>
      </c>
      <c r="L16" s="33"/>
      <c r="M16" s="41">
        <v>276250</v>
      </c>
      <c r="N16" s="33"/>
      <c r="O16" s="41">
        <v>194400</v>
      </c>
      <c r="P16" s="33"/>
      <c r="Q16" s="41">
        <v>337000</v>
      </c>
      <c r="R16" s="33"/>
      <c r="S16" s="41">
        <v>2133225</v>
      </c>
      <c r="T16" s="33"/>
      <c r="U16" s="41">
        <v>3280450</v>
      </c>
      <c r="V16" s="33"/>
      <c r="W16" s="41">
        <v>2219900</v>
      </c>
      <c r="X16" s="33"/>
      <c r="Y16" s="41">
        <v>0</v>
      </c>
      <c r="Z16" s="33"/>
      <c r="AA16" s="41">
        <v>0</v>
      </c>
      <c r="AB16" s="33"/>
      <c r="AC16" s="41">
        <v>0</v>
      </c>
      <c r="AD16" s="33"/>
      <c r="AE16" s="41">
        <v>0</v>
      </c>
      <c r="AF16" s="33"/>
      <c r="AG16" s="41">
        <v>0</v>
      </c>
      <c r="AH16" s="33"/>
      <c r="AI16" s="41">
        <f t="shared" ref="AI16:AI52" si="3">SUM(C16:AH16)</f>
        <v>15947531.26</v>
      </c>
      <c r="AJ16" s="33"/>
      <c r="AK16" s="42">
        <v>103573.75</v>
      </c>
      <c r="AL16" s="43"/>
      <c r="AM16" s="44">
        <f t="shared" ref="AM16:AM52" si="4">AI16-AK16</f>
        <v>15843957.51</v>
      </c>
      <c r="AO16" s="45">
        <f t="shared" si="0"/>
        <v>172676.25</v>
      </c>
      <c r="AQ16" s="1">
        <v>15843846.26</v>
      </c>
      <c r="AR16" s="40" t="b">
        <f t="shared" si="1"/>
        <v>0</v>
      </c>
      <c r="AS16" s="1">
        <v>53512</v>
      </c>
      <c r="AT16" s="1">
        <f t="shared" ref="AT16:AT21" si="5">+AM16/AS16</f>
        <v>296.08232751532364</v>
      </c>
    </row>
    <row r="17" spans="1:46" ht="18" customHeight="1" x14ac:dyDescent="0.25">
      <c r="A17" s="11">
        <f t="shared" si="2"/>
        <v>2018</v>
      </c>
      <c r="C17" s="33">
        <v>4455000</v>
      </c>
      <c r="D17" s="33"/>
      <c r="E17" s="41"/>
      <c r="G17" s="33">
        <v>200000</v>
      </c>
      <c r="H17" s="33"/>
      <c r="I17" s="33">
        <v>1624500</v>
      </c>
      <c r="J17" s="33"/>
      <c r="K17" s="41">
        <v>1227731.26</v>
      </c>
      <c r="L17" s="33"/>
      <c r="M17" s="41">
        <v>276250</v>
      </c>
      <c r="N17" s="33"/>
      <c r="O17" s="41">
        <v>194400</v>
      </c>
      <c r="P17" s="33"/>
      <c r="Q17" s="41">
        <v>337000</v>
      </c>
      <c r="R17" s="33"/>
      <c r="S17" s="41">
        <v>2132325</v>
      </c>
      <c r="T17" s="33"/>
      <c r="U17" s="41">
        <v>3279200</v>
      </c>
      <c r="V17" s="33"/>
      <c r="W17" s="41">
        <v>2422300</v>
      </c>
      <c r="X17" s="33"/>
      <c r="Y17" s="41">
        <v>0</v>
      </c>
      <c r="Z17" s="33"/>
      <c r="AA17" s="41">
        <v>0</v>
      </c>
      <c r="AB17" s="33"/>
      <c r="AC17" s="41">
        <v>0</v>
      </c>
      <c r="AD17" s="33"/>
      <c r="AE17" s="41">
        <v>0</v>
      </c>
      <c r="AF17" s="33"/>
      <c r="AG17" s="41">
        <v>0</v>
      </c>
      <c r="AH17" s="33"/>
      <c r="AI17" s="41">
        <f t="shared" si="3"/>
        <v>16148706.26</v>
      </c>
      <c r="AJ17" s="33"/>
      <c r="AK17" s="42">
        <v>103907.5</v>
      </c>
      <c r="AL17" s="43"/>
      <c r="AM17" s="44">
        <f t="shared" si="4"/>
        <v>16044798.76</v>
      </c>
      <c r="AO17" s="45">
        <f t="shared" si="0"/>
        <v>172342.5</v>
      </c>
      <c r="AQ17" s="1">
        <v>16045021.26</v>
      </c>
      <c r="AR17" s="40" t="b">
        <f t="shared" si="1"/>
        <v>0</v>
      </c>
      <c r="AS17" s="1">
        <v>53967</v>
      </c>
      <c r="AT17" s="1">
        <f t="shared" si="5"/>
        <v>297.30759093520112</v>
      </c>
    </row>
    <row r="18" spans="1:46" ht="18" customHeight="1" x14ac:dyDescent="0.25">
      <c r="A18" s="11">
        <f t="shared" si="2"/>
        <v>2019</v>
      </c>
      <c r="C18" s="33">
        <v>4450000</v>
      </c>
      <c r="D18" s="33"/>
      <c r="E18" s="41"/>
      <c r="G18" s="33">
        <v>205000</v>
      </c>
      <c r="H18" s="33"/>
      <c r="I18" s="33">
        <v>1622375</v>
      </c>
      <c r="J18" s="33"/>
      <c r="K18" s="41">
        <v>1229525</v>
      </c>
      <c r="L18" s="33"/>
      <c r="M18" s="41">
        <v>276250</v>
      </c>
      <c r="N18" s="33"/>
      <c r="O18" s="41">
        <v>194400</v>
      </c>
      <c r="P18" s="33"/>
      <c r="Q18" s="41">
        <v>337000</v>
      </c>
      <c r="R18" s="33"/>
      <c r="S18" s="41">
        <v>2135325</v>
      </c>
      <c r="T18" s="33"/>
      <c r="U18" s="41">
        <v>3392200</v>
      </c>
      <c r="V18" s="33"/>
      <c r="W18" s="41">
        <v>2506650</v>
      </c>
      <c r="X18" s="33"/>
      <c r="Y18" s="41">
        <v>1303251.94</v>
      </c>
      <c r="Z18" s="33"/>
      <c r="AA18" s="41">
        <v>0</v>
      </c>
      <c r="AB18" s="33"/>
      <c r="AC18" s="41">
        <v>0</v>
      </c>
      <c r="AD18" s="33"/>
      <c r="AE18" s="41">
        <v>0</v>
      </c>
      <c r="AF18" s="33"/>
      <c r="AG18" s="41">
        <v>0</v>
      </c>
      <c r="AH18" s="33"/>
      <c r="AI18" s="41">
        <f t="shared" si="3"/>
        <v>17651976.940000001</v>
      </c>
      <c r="AJ18" s="33"/>
      <c r="AK18" s="42">
        <v>104352.5</v>
      </c>
      <c r="AL18" s="43"/>
      <c r="AM18" s="44">
        <f t="shared" si="4"/>
        <v>17547624.440000001</v>
      </c>
      <c r="AO18" s="45">
        <f t="shared" si="0"/>
        <v>171897.5</v>
      </c>
      <c r="AQ18" s="1">
        <v>17547624.440000001</v>
      </c>
      <c r="AR18" s="40" t="b">
        <f>+AQ18=AM18</f>
        <v>1</v>
      </c>
      <c r="AS18" s="1">
        <v>56539</v>
      </c>
      <c r="AT18" s="1">
        <f t="shared" si="5"/>
        <v>310.36319071791155</v>
      </c>
    </row>
    <row r="19" spans="1:46" ht="18" customHeight="1" x14ac:dyDescent="0.25">
      <c r="A19" s="11">
        <f t="shared" si="2"/>
        <v>2020</v>
      </c>
      <c r="C19" s="33">
        <v>4445000</v>
      </c>
      <c r="D19" s="33"/>
      <c r="E19" s="41"/>
      <c r="G19" s="33">
        <v>215000</v>
      </c>
      <c r="H19" s="33"/>
      <c r="I19" s="33">
        <v>1286250</v>
      </c>
      <c r="J19" s="33"/>
      <c r="K19" s="41">
        <v>1230850</v>
      </c>
      <c r="L19" s="33"/>
      <c r="M19" s="41">
        <v>276250</v>
      </c>
      <c r="N19" s="33"/>
      <c r="O19" s="41">
        <v>194400</v>
      </c>
      <c r="P19" s="33"/>
      <c r="Q19" s="41">
        <v>337000</v>
      </c>
      <c r="R19" s="33"/>
      <c r="S19" s="41">
        <v>2131950</v>
      </c>
      <c r="T19" s="33"/>
      <c r="U19" s="41">
        <v>3393700</v>
      </c>
      <c r="V19" s="33"/>
      <c r="W19" s="41">
        <v>2504950</v>
      </c>
      <c r="X19" s="33"/>
      <c r="Y19" s="41">
        <v>1304775</v>
      </c>
      <c r="Z19" s="33"/>
      <c r="AA19" s="41">
        <v>330866.67</v>
      </c>
      <c r="AB19" s="33"/>
      <c r="AC19" s="41">
        <v>0</v>
      </c>
      <c r="AD19" s="33"/>
      <c r="AE19" s="41">
        <v>0</v>
      </c>
      <c r="AF19" s="33"/>
      <c r="AG19" s="41">
        <v>0</v>
      </c>
      <c r="AH19" s="33"/>
      <c r="AI19" s="41">
        <f t="shared" si="3"/>
        <v>17650991.670000002</v>
      </c>
      <c r="AJ19" s="33"/>
      <c r="AK19" s="42">
        <v>104686.25</v>
      </c>
      <c r="AL19" s="43"/>
      <c r="AM19" s="44">
        <f t="shared" si="4"/>
        <v>17546305.420000002</v>
      </c>
      <c r="AO19" s="45">
        <f t="shared" si="0"/>
        <v>171563.75</v>
      </c>
      <c r="AQ19" s="1">
        <v>17546305.420000002</v>
      </c>
      <c r="AR19" s="40" t="b">
        <f>+AQ19=AM19</f>
        <v>1</v>
      </c>
      <c r="AS19" s="1">
        <v>59041</v>
      </c>
      <c r="AT19" s="1">
        <f t="shared" si="5"/>
        <v>297.18848630612626</v>
      </c>
    </row>
    <row r="20" spans="1:46" ht="18" customHeight="1" x14ac:dyDescent="0.25">
      <c r="A20" s="11">
        <f t="shared" si="2"/>
        <v>2021</v>
      </c>
      <c r="C20" s="33">
        <v>4440000</v>
      </c>
      <c r="D20" s="33"/>
      <c r="E20" s="41"/>
      <c r="G20" s="33"/>
      <c r="H20" s="33"/>
      <c r="I20" s="33"/>
      <c r="J20" s="33"/>
      <c r="K20" s="41">
        <v>1231681.26</v>
      </c>
      <c r="L20" s="33"/>
      <c r="M20" s="41">
        <v>276250</v>
      </c>
      <c r="N20" s="33"/>
      <c r="O20" s="41">
        <v>194400</v>
      </c>
      <c r="P20" s="33"/>
      <c r="Q20" s="41">
        <v>337000</v>
      </c>
      <c r="R20" s="33"/>
      <c r="S20" s="41">
        <v>2129700</v>
      </c>
      <c r="T20" s="33"/>
      <c r="U20" s="41">
        <v>3393950</v>
      </c>
      <c r="V20" s="33"/>
      <c r="W20" s="41">
        <v>2503800</v>
      </c>
      <c r="X20" s="33"/>
      <c r="Y20" s="41">
        <v>1300325</v>
      </c>
      <c r="Z20" s="33"/>
      <c r="AA20" s="41">
        <v>1565350</v>
      </c>
      <c r="AB20" s="33"/>
      <c r="AC20" s="41">
        <v>0</v>
      </c>
      <c r="AD20" s="33"/>
      <c r="AE20" s="41">
        <v>0</v>
      </c>
      <c r="AF20" s="33"/>
      <c r="AG20" s="41">
        <v>0</v>
      </c>
      <c r="AH20" s="33"/>
      <c r="AI20" s="41">
        <f t="shared" si="3"/>
        <v>17372456.259999998</v>
      </c>
      <c r="AJ20" s="33"/>
      <c r="AK20" s="42">
        <v>104908.75</v>
      </c>
      <c r="AL20" s="43"/>
      <c r="AM20" s="44">
        <f t="shared" si="4"/>
        <v>17267547.509999998</v>
      </c>
      <c r="AO20" s="45">
        <f t="shared" si="0"/>
        <v>171341.25</v>
      </c>
      <c r="AQ20" s="1">
        <v>17267547.509999998</v>
      </c>
      <c r="AR20" s="40" t="b">
        <f>+AQ20=AM20</f>
        <v>1</v>
      </c>
      <c r="AS20" s="1">
        <v>61783</v>
      </c>
      <c r="AT20" s="1">
        <f t="shared" si="5"/>
        <v>279.48703543045821</v>
      </c>
    </row>
    <row r="21" spans="1:46" ht="18" customHeight="1" x14ac:dyDescent="0.25">
      <c r="A21" s="11">
        <f t="shared" si="2"/>
        <v>2022</v>
      </c>
      <c r="C21" s="33">
        <v>4435000</v>
      </c>
      <c r="D21" s="33"/>
      <c r="E21" s="41"/>
      <c r="G21" s="33"/>
      <c r="H21" s="33"/>
      <c r="I21" s="33"/>
      <c r="J21" s="33"/>
      <c r="K21" s="41">
        <v>0</v>
      </c>
      <c r="L21" s="33"/>
      <c r="M21" s="41">
        <v>281250</v>
      </c>
      <c r="N21" s="33"/>
      <c r="O21" s="41">
        <v>194400</v>
      </c>
      <c r="P21" s="33"/>
      <c r="Q21" s="41">
        <v>337000</v>
      </c>
      <c r="R21" s="33"/>
      <c r="S21" s="41">
        <v>2136450</v>
      </c>
      <c r="T21" s="33"/>
      <c r="U21" s="41">
        <v>3392950</v>
      </c>
      <c r="V21" s="33"/>
      <c r="W21" s="41">
        <v>2507425</v>
      </c>
      <c r="X21" s="33"/>
      <c r="Y21" s="41">
        <v>1296700</v>
      </c>
      <c r="Z21" s="33"/>
      <c r="AA21" s="41">
        <v>1559850</v>
      </c>
      <c r="AB21" s="33"/>
      <c r="AC21" s="41">
        <v>6472578.6100000003</v>
      </c>
      <c r="AD21" s="33"/>
      <c r="AE21" s="41">
        <v>0</v>
      </c>
      <c r="AF21" s="33"/>
      <c r="AG21" s="41">
        <v>0</v>
      </c>
      <c r="AH21" s="33"/>
      <c r="AI21" s="41">
        <f t="shared" si="3"/>
        <v>22613603.609999999</v>
      </c>
      <c r="AJ21" s="33"/>
      <c r="AK21" s="42">
        <v>104908.75</v>
      </c>
      <c r="AL21" s="43"/>
      <c r="AM21" s="44">
        <f t="shared" si="4"/>
        <v>22508694.859999999</v>
      </c>
      <c r="AO21" s="45">
        <f t="shared" si="0"/>
        <v>176341.25</v>
      </c>
      <c r="AQ21" s="1">
        <v>22508694.859999999</v>
      </c>
      <c r="AR21" s="40" t="b">
        <f t="shared" ref="AR21:AR47" si="6">+AQ21=AM21</f>
        <v>1</v>
      </c>
      <c r="AS21" s="1">
        <v>63146</v>
      </c>
      <c r="AT21" s="1">
        <f t="shared" si="5"/>
        <v>356.4548009375099</v>
      </c>
    </row>
    <row r="22" spans="1:46" ht="18" customHeight="1" x14ac:dyDescent="0.25">
      <c r="A22" s="11">
        <f t="shared" si="2"/>
        <v>2023</v>
      </c>
      <c r="C22" s="33">
        <v>4430000</v>
      </c>
      <c r="D22" s="33"/>
      <c r="E22" s="41"/>
      <c r="G22" s="33"/>
      <c r="H22" s="33"/>
      <c r="I22" s="33"/>
      <c r="J22" s="33"/>
      <c r="K22" s="41">
        <v>0</v>
      </c>
      <c r="L22" s="33"/>
      <c r="M22" s="41">
        <v>281250</v>
      </c>
      <c r="N22" s="33"/>
      <c r="O22" s="41">
        <v>194400</v>
      </c>
      <c r="P22" s="33"/>
      <c r="Q22" s="41">
        <v>337000</v>
      </c>
      <c r="R22" s="33"/>
      <c r="S22" s="41">
        <v>2136700</v>
      </c>
      <c r="T22" s="33"/>
      <c r="U22" s="41">
        <v>3390700</v>
      </c>
      <c r="V22" s="33"/>
      <c r="W22" s="41">
        <v>2509300</v>
      </c>
      <c r="X22" s="33"/>
      <c r="Y22" s="41">
        <v>1297200</v>
      </c>
      <c r="Z22" s="33"/>
      <c r="AA22" s="41">
        <v>1567850</v>
      </c>
      <c r="AB22" s="33"/>
      <c r="AC22" s="41">
        <v>320150</v>
      </c>
      <c r="AD22" s="33"/>
      <c r="AE22" s="41">
        <v>753101.04</v>
      </c>
      <c r="AF22" s="33"/>
      <c r="AG22" s="41">
        <v>0</v>
      </c>
      <c r="AH22" s="33"/>
      <c r="AI22" s="41">
        <f t="shared" si="3"/>
        <v>17217651.039999999</v>
      </c>
      <c r="AJ22" s="33"/>
      <c r="AK22" s="42">
        <v>104908.75</v>
      </c>
      <c r="AL22" s="43"/>
      <c r="AM22" s="44">
        <f t="shared" si="4"/>
        <v>17112742.289999999</v>
      </c>
      <c r="AO22" s="45">
        <f t="shared" si="0"/>
        <v>176341.25</v>
      </c>
      <c r="AQ22" s="1">
        <v>16359641.249999998</v>
      </c>
      <c r="AR22" s="40" t="b">
        <f t="shared" si="6"/>
        <v>0</v>
      </c>
    </row>
    <row r="23" spans="1:46" ht="18" customHeight="1" x14ac:dyDescent="0.25">
      <c r="A23" s="11">
        <f t="shared" si="2"/>
        <v>2024</v>
      </c>
      <c r="C23" s="33">
        <v>4425000</v>
      </c>
      <c r="D23" s="33"/>
      <c r="E23" s="41"/>
      <c r="G23" s="33"/>
      <c r="H23" s="33"/>
      <c r="I23" s="33"/>
      <c r="J23" s="33"/>
      <c r="K23" s="41">
        <v>0</v>
      </c>
      <c r="L23" s="33"/>
      <c r="M23" s="41">
        <v>281250</v>
      </c>
      <c r="N23" s="33"/>
      <c r="O23" s="41">
        <v>194400</v>
      </c>
      <c r="P23" s="33"/>
      <c r="Q23" s="41">
        <v>337000</v>
      </c>
      <c r="R23" s="33"/>
      <c r="S23" s="41">
        <v>2135700</v>
      </c>
      <c r="T23" s="33"/>
      <c r="U23" s="41">
        <v>3392200</v>
      </c>
      <c r="V23" s="33"/>
      <c r="W23" s="41">
        <v>2509425</v>
      </c>
      <c r="X23" s="33"/>
      <c r="Y23" s="41">
        <v>1296700</v>
      </c>
      <c r="Z23" s="33"/>
      <c r="AA23" s="41">
        <v>1573600</v>
      </c>
      <c r="AB23" s="33"/>
      <c r="AC23" s="41">
        <v>320150</v>
      </c>
      <c r="AD23" s="33"/>
      <c r="AE23" s="41">
        <v>21370962.5</v>
      </c>
      <c r="AF23" s="33"/>
      <c r="AG23" s="41">
        <v>0</v>
      </c>
      <c r="AH23" s="33"/>
      <c r="AI23" s="41">
        <f t="shared" si="3"/>
        <v>37836387.5</v>
      </c>
      <c r="AJ23" s="33"/>
      <c r="AK23" s="42">
        <v>104908.75</v>
      </c>
      <c r="AL23" s="43"/>
      <c r="AM23" s="44">
        <f t="shared" si="4"/>
        <v>37731478.75</v>
      </c>
      <c r="AO23" s="45">
        <f t="shared" si="0"/>
        <v>176341.25</v>
      </c>
      <c r="AQ23" s="1">
        <v>16360516.25</v>
      </c>
      <c r="AR23" s="40" t="b">
        <f t="shared" si="6"/>
        <v>0</v>
      </c>
    </row>
    <row r="24" spans="1:46" ht="18" customHeight="1" x14ac:dyDescent="0.25">
      <c r="A24" s="11">
        <f t="shared" si="2"/>
        <v>2025</v>
      </c>
      <c r="C24" s="33"/>
      <c r="D24" s="33"/>
      <c r="E24" s="41"/>
      <c r="G24" s="33"/>
      <c r="H24" s="33"/>
      <c r="I24" s="33"/>
      <c r="J24" s="33"/>
      <c r="K24" s="41">
        <v>4585000</v>
      </c>
      <c r="L24" s="33"/>
      <c r="M24" s="41">
        <v>281250</v>
      </c>
      <c r="N24" s="33"/>
      <c r="O24" s="41">
        <v>194400</v>
      </c>
      <c r="P24" s="33"/>
      <c r="Q24" s="41">
        <v>337000</v>
      </c>
      <c r="R24" s="33"/>
      <c r="S24" s="41">
        <v>2128450</v>
      </c>
      <c r="T24" s="33"/>
      <c r="U24" s="41">
        <v>3392200</v>
      </c>
      <c r="V24" s="33"/>
      <c r="W24" s="41">
        <v>2510375</v>
      </c>
      <c r="X24" s="33"/>
      <c r="Y24" s="41">
        <v>1295200</v>
      </c>
      <c r="Z24" s="33"/>
      <c r="AA24" s="41">
        <v>1582100</v>
      </c>
      <c r="AB24" s="33"/>
      <c r="AC24" s="41">
        <v>320150</v>
      </c>
      <c r="AD24" s="33"/>
      <c r="AE24" s="41">
        <v>10003712.5</v>
      </c>
      <c r="AF24" s="33"/>
      <c r="AG24" s="41">
        <v>13734750</v>
      </c>
      <c r="AH24" s="33"/>
      <c r="AI24" s="41">
        <f t="shared" si="3"/>
        <v>40364587.5</v>
      </c>
      <c r="AJ24" s="33"/>
      <c r="AK24" s="42">
        <v>104908.75</v>
      </c>
      <c r="AL24" s="43"/>
      <c r="AM24" s="44">
        <f t="shared" si="4"/>
        <v>40259678.75</v>
      </c>
      <c r="AO24" s="45">
        <f t="shared" si="0"/>
        <v>176341.25</v>
      </c>
      <c r="AQ24" s="1">
        <v>16521216.25</v>
      </c>
      <c r="AR24" s="40" t="b">
        <f t="shared" si="6"/>
        <v>0</v>
      </c>
    </row>
    <row r="25" spans="1:46" ht="18" customHeight="1" x14ac:dyDescent="0.25">
      <c r="A25" s="11">
        <f t="shared" si="2"/>
        <v>2026</v>
      </c>
      <c r="C25" s="33"/>
      <c r="D25" s="33"/>
      <c r="E25" s="41"/>
      <c r="G25" s="33"/>
      <c r="H25" s="33"/>
      <c r="I25" s="33"/>
      <c r="J25" s="33"/>
      <c r="K25" s="41">
        <v>4585000</v>
      </c>
      <c r="L25" s="33"/>
      <c r="M25" s="41">
        <v>281250</v>
      </c>
      <c r="N25" s="33"/>
      <c r="O25" s="41">
        <v>194400</v>
      </c>
      <c r="P25" s="33"/>
      <c r="Q25" s="41">
        <v>337000</v>
      </c>
      <c r="R25" s="33"/>
      <c r="S25" s="41">
        <v>2130200</v>
      </c>
      <c r="T25" s="33"/>
      <c r="U25" s="41">
        <v>3389125</v>
      </c>
      <c r="V25" s="33"/>
      <c r="W25" s="41">
        <v>2509825</v>
      </c>
      <c r="X25" s="33"/>
      <c r="Y25" s="41">
        <v>1297575</v>
      </c>
      <c r="Z25" s="33"/>
      <c r="AA25" s="41">
        <v>1583100</v>
      </c>
      <c r="AB25" s="33"/>
      <c r="AC25" s="41">
        <v>320150</v>
      </c>
      <c r="AD25" s="33"/>
      <c r="AE25" s="41">
        <v>9999712.5</v>
      </c>
      <c r="AF25" s="33"/>
      <c r="AG25" s="41">
        <v>8543450</v>
      </c>
      <c r="AH25" s="33"/>
      <c r="AI25" s="41">
        <f t="shared" si="3"/>
        <v>35170787.5</v>
      </c>
      <c r="AJ25" s="33"/>
      <c r="AK25" s="42">
        <v>104908.75</v>
      </c>
      <c r="AL25" s="43"/>
      <c r="AM25" s="44">
        <f t="shared" si="4"/>
        <v>35065878.75</v>
      </c>
      <c r="AO25" s="45">
        <f t="shared" si="0"/>
        <v>176341.25</v>
      </c>
      <c r="AQ25" s="1">
        <v>16522716.25</v>
      </c>
      <c r="AR25" s="40" t="b">
        <f t="shared" si="6"/>
        <v>0</v>
      </c>
    </row>
    <row r="26" spans="1:46" ht="18" customHeight="1" x14ac:dyDescent="0.25">
      <c r="A26" s="11">
        <f t="shared" si="2"/>
        <v>2027</v>
      </c>
      <c r="C26" s="33"/>
      <c r="D26" s="33"/>
      <c r="E26" s="41"/>
      <c r="G26" s="33"/>
      <c r="H26" s="33"/>
      <c r="I26" s="33"/>
      <c r="J26" s="33"/>
      <c r="K26" s="41"/>
      <c r="L26" s="33"/>
      <c r="M26" s="41"/>
      <c r="N26" s="33"/>
      <c r="O26" s="41">
        <v>194400</v>
      </c>
      <c r="P26" s="33"/>
      <c r="Q26" s="41">
        <v>337000</v>
      </c>
      <c r="R26" s="33"/>
      <c r="S26" s="41">
        <v>2125450</v>
      </c>
      <c r="T26" s="33"/>
      <c r="U26" s="41">
        <v>3584475</v>
      </c>
      <c r="V26" s="33"/>
      <c r="W26" s="41">
        <v>2504350</v>
      </c>
      <c r="X26" s="33"/>
      <c r="Y26" s="41">
        <v>1298700</v>
      </c>
      <c r="Z26" s="33"/>
      <c r="AA26" s="41">
        <v>1211850</v>
      </c>
      <c r="AB26" s="33"/>
      <c r="AC26" s="41">
        <v>3135150</v>
      </c>
      <c r="AD26" s="33"/>
      <c r="AE26" s="41">
        <v>12185462.5</v>
      </c>
      <c r="AF26" s="33"/>
      <c r="AG26" s="41">
        <v>10088825</v>
      </c>
      <c r="AH26" s="33"/>
      <c r="AI26" s="41">
        <f t="shared" si="3"/>
        <v>36665662.5</v>
      </c>
      <c r="AJ26" s="33"/>
      <c r="AK26" s="46"/>
      <c r="AL26" s="43"/>
      <c r="AM26" s="44">
        <f t="shared" si="4"/>
        <v>36665662.5</v>
      </c>
      <c r="AQ26" s="1">
        <v>14391375</v>
      </c>
      <c r="AR26" s="40" t="b">
        <f t="shared" si="6"/>
        <v>0</v>
      </c>
    </row>
    <row r="27" spans="1:46" ht="18" customHeight="1" x14ac:dyDescent="0.25">
      <c r="A27" s="11">
        <f t="shared" si="2"/>
        <v>2028</v>
      </c>
      <c r="C27" s="33"/>
      <c r="D27" s="33"/>
      <c r="E27" s="41"/>
      <c r="G27" s="33"/>
      <c r="H27" s="33"/>
      <c r="I27" s="33"/>
      <c r="J27" s="33"/>
      <c r="K27" s="41"/>
      <c r="L27" s="33"/>
      <c r="M27" s="41"/>
      <c r="N27" s="33"/>
      <c r="O27" s="41">
        <v>194400</v>
      </c>
      <c r="P27" s="33"/>
      <c r="Q27" s="41">
        <v>337000</v>
      </c>
      <c r="R27" s="33"/>
      <c r="S27" s="41">
        <v>2129450</v>
      </c>
      <c r="T27" s="33"/>
      <c r="U27" s="41">
        <v>3582775</v>
      </c>
      <c r="V27" s="33"/>
      <c r="W27" s="41">
        <v>2506450</v>
      </c>
      <c r="X27" s="33"/>
      <c r="Y27" s="41">
        <v>1298575</v>
      </c>
      <c r="Z27" s="33"/>
      <c r="AA27" s="41">
        <v>1221850</v>
      </c>
      <c r="AB27" s="33"/>
      <c r="AC27" s="41">
        <v>3118850</v>
      </c>
      <c r="AD27" s="33"/>
      <c r="AE27" s="41">
        <v>12187712.5</v>
      </c>
      <c r="AF27" s="33"/>
      <c r="AG27" s="41">
        <v>11257575</v>
      </c>
      <c r="AH27" s="33"/>
      <c r="AI27" s="41">
        <f t="shared" si="3"/>
        <v>37834637.5</v>
      </c>
      <c r="AJ27" s="33"/>
      <c r="AK27" s="46"/>
      <c r="AL27" s="43"/>
      <c r="AM27" s="44">
        <f t="shared" si="4"/>
        <v>37834637.5</v>
      </c>
      <c r="AQ27" s="1">
        <v>14389350</v>
      </c>
      <c r="AR27" s="40" t="b">
        <f t="shared" si="6"/>
        <v>0</v>
      </c>
    </row>
    <row r="28" spans="1:46" ht="18" customHeight="1" x14ac:dyDescent="0.25">
      <c r="A28" s="11">
        <f t="shared" si="2"/>
        <v>2029</v>
      </c>
      <c r="C28" s="33"/>
      <c r="D28" s="33"/>
      <c r="E28" s="41"/>
      <c r="G28" s="33"/>
      <c r="H28" s="33"/>
      <c r="I28" s="33"/>
      <c r="J28" s="33"/>
      <c r="K28" s="41"/>
      <c r="L28" s="33"/>
      <c r="M28" s="41"/>
      <c r="N28" s="33"/>
      <c r="O28" s="41">
        <v>194400</v>
      </c>
      <c r="P28" s="33"/>
      <c r="Q28" s="41">
        <v>337000</v>
      </c>
      <c r="R28" s="33"/>
      <c r="S28" s="41">
        <v>2136700</v>
      </c>
      <c r="T28" s="33"/>
      <c r="U28" s="41">
        <v>3580325</v>
      </c>
      <c r="V28" s="33"/>
      <c r="W28" s="41">
        <v>2507150</v>
      </c>
      <c r="X28" s="33"/>
      <c r="Y28" s="41">
        <v>1295000</v>
      </c>
      <c r="Z28" s="33"/>
      <c r="AA28" s="41">
        <v>1229850</v>
      </c>
      <c r="AB28" s="33"/>
      <c r="AC28" s="41">
        <v>3113200</v>
      </c>
      <c r="AD28" s="33"/>
      <c r="AE28" s="41">
        <v>12179462.5</v>
      </c>
      <c r="AF28" s="33"/>
      <c r="AG28" s="41">
        <v>11260575</v>
      </c>
      <c r="AH28" s="33"/>
      <c r="AI28" s="41">
        <f t="shared" si="3"/>
        <v>37833662.5</v>
      </c>
      <c r="AJ28" s="33"/>
      <c r="AK28" s="46"/>
      <c r="AL28" s="43"/>
      <c r="AM28" s="44">
        <f t="shared" si="4"/>
        <v>37833662.5</v>
      </c>
      <c r="AQ28" s="1">
        <v>14393625</v>
      </c>
      <c r="AR28" s="40" t="b">
        <f t="shared" si="6"/>
        <v>0</v>
      </c>
    </row>
    <row r="29" spans="1:46" ht="18" customHeight="1" x14ac:dyDescent="0.25">
      <c r="A29" s="11">
        <f t="shared" si="2"/>
        <v>2030</v>
      </c>
      <c r="C29" s="33"/>
      <c r="D29" s="33"/>
      <c r="E29" s="41"/>
      <c r="G29" s="33"/>
      <c r="H29" s="33"/>
      <c r="I29" s="33"/>
      <c r="J29" s="33"/>
      <c r="K29" s="41"/>
      <c r="L29" s="33"/>
      <c r="M29" s="41"/>
      <c r="N29" s="33"/>
      <c r="O29" s="41">
        <v>194400</v>
      </c>
      <c r="P29" s="33"/>
      <c r="Q29" s="41">
        <v>337000</v>
      </c>
      <c r="R29" s="33"/>
      <c r="S29" s="41">
        <v>2136950</v>
      </c>
      <c r="T29" s="33"/>
      <c r="U29" s="41">
        <v>3580950</v>
      </c>
      <c r="V29" s="33"/>
      <c r="W29" s="41">
        <v>2506450</v>
      </c>
      <c r="X29" s="33"/>
      <c r="Y29" s="41">
        <v>1298100</v>
      </c>
      <c r="Z29" s="33"/>
      <c r="AA29" s="41">
        <v>1235850</v>
      </c>
      <c r="AB29" s="33"/>
      <c r="AC29" s="41">
        <v>3095150</v>
      </c>
      <c r="AD29" s="33"/>
      <c r="AE29" s="41">
        <v>12189962.5</v>
      </c>
      <c r="AF29" s="33"/>
      <c r="AG29" s="41">
        <v>11260950</v>
      </c>
      <c r="AH29" s="33"/>
      <c r="AI29" s="41">
        <f t="shared" si="3"/>
        <v>37835762.5</v>
      </c>
      <c r="AJ29" s="33"/>
      <c r="AK29" s="46"/>
      <c r="AL29" s="43"/>
      <c r="AM29" s="44">
        <f t="shared" si="4"/>
        <v>37835762.5</v>
      </c>
      <c r="AQ29" s="1">
        <v>14384850</v>
      </c>
      <c r="AR29" s="40" t="b">
        <f t="shared" si="6"/>
        <v>0</v>
      </c>
    </row>
    <row r="30" spans="1:46" ht="18" customHeight="1" x14ac:dyDescent="0.25">
      <c r="A30" s="11">
        <f t="shared" si="2"/>
        <v>2031</v>
      </c>
      <c r="C30" s="33"/>
      <c r="D30" s="33"/>
      <c r="E30" s="41"/>
      <c r="G30" s="33"/>
      <c r="H30" s="33"/>
      <c r="I30" s="33"/>
      <c r="J30" s="33"/>
      <c r="K30" s="41"/>
      <c r="L30" s="33"/>
      <c r="M30" s="41"/>
      <c r="N30" s="33"/>
      <c r="O30" s="41">
        <v>194400</v>
      </c>
      <c r="P30" s="33"/>
      <c r="Q30" s="41">
        <v>1562000</v>
      </c>
      <c r="R30" s="33"/>
      <c r="S30" s="41">
        <v>1370450</v>
      </c>
      <c r="T30" s="33"/>
      <c r="U30" s="41">
        <v>3534425</v>
      </c>
      <c r="V30" s="33"/>
      <c r="W30" s="41">
        <v>2504350</v>
      </c>
      <c r="X30" s="33"/>
      <c r="Y30" s="41">
        <v>1300200</v>
      </c>
      <c r="Z30" s="33"/>
      <c r="AA30" s="41">
        <v>6799850</v>
      </c>
      <c r="AB30" s="33"/>
      <c r="AC30" s="41"/>
      <c r="AD30" s="33"/>
      <c r="AE30" s="41">
        <v>9307337.5</v>
      </c>
      <c r="AF30" s="33"/>
      <c r="AG30" s="41">
        <v>11258450</v>
      </c>
      <c r="AH30" s="33"/>
      <c r="AI30" s="41">
        <f t="shared" si="3"/>
        <v>37831462.5</v>
      </c>
      <c r="AJ30" s="33"/>
      <c r="AK30" s="46"/>
      <c r="AL30" s="43"/>
      <c r="AM30" s="44">
        <f t="shared" si="4"/>
        <v>37831462.5</v>
      </c>
      <c r="AQ30" s="1">
        <v>17265675</v>
      </c>
      <c r="AR30" s="40" t="b">
        <f t="shared" si="6"/>
        <v>0</v>
      </c>
    </row>
    <row r="31" spans="1:46" ht="18" customHeight="1" x14ac:dyDescent="0.25">
      <c r="A31" s="11">
        <f t="shared" si="2"/>
        <v>2032</v>
      </c>
      <c r="C31" s="33"/>
      <c r="D31" s="33"/>
      <c r="E31" s="33"/>
      <c r="G31" s="33"/>
      <c r="H31" s="33"/>
      <c r="I31" s="33"/>
      <c r="J31" s="33"/>
      <c r="K31" s="33"/>
      <c r="L31" s="33"/>
      <c r="M31" s="33"/>
      <c r="N31" s="33"/>
      <c r="O31" s="33">
        <v>1199400</v>
      </c>
      <c r="P31" s="33"/>
      <c r="Q31" s="33">
        <v>1582000</v>
      </c>
      <c r="R31" s="33"/>
      <c r="S31" s="33">
        <v>6235450</v>
      </c>
      <c r="T31" s="33"/>
      <c r="U31" s="33">
        <v>3528387.5</v>
      </c>
      <c r="V31" s="33"/>
      <c r="W31" s="33">
        <v>2510575</v>
      </c>
      <c r="X31" s="33"/>
      <c r="Y31" s="33">
        <v>1296400</v>
      </c>
      <c r="Z31" s="33"/>
      <c r="AA31" s="33">
        <v>913850</v>
      </c>
      <c r="AB31" s="33"/>
      <c r="AC31" s="33"/>
      <c r="AD31" s="33"/>
      <c r="AE31" s="33">
        <v>9309962.5</v>
      </c>
      <c r="AF31" s="33"/>
      <c r="AG31" s="33">
        <v>11257700</v>
      </c>
      <c r="AH31" s="33"/>
      <c r="AI31" s="41">
        <f t="shared" si="3"/>
        <v>37833725</v>
      </c>
      <c r="AJ31" s="33"/>
      <c r="AK31" s="47"/>
      <c r="AL31" s="43"/>
      <c r="AM31" s="44">
        <f t="shared" si="4"/>
        <v>37833725</v>
      </c>
      <c r="AQ31" s="1">
        <v>17266062.5</v>
      </c>
      <c r="AR31" s="40" t="b">
        <f t="shared" si="6"/>
        <v>0</v>
      </c>
    </row>
    <row r="32" spans="1:46" ht="18" customHeight="1" x14ac:dyDescent="0.25">
      <c r="A32" s="11">
        <f t="shared" si="2"/>
        <v>2033</v>
      </c>
      <c r="C32" s="33"/>
      <c r="D32" s="33"/>
      <c r="E32" s="33"/>
      <c r="G32" s="33"/>
      <c r="H32" s="33"/>
      <c r="I32" s="33"/>
      <c r="J32" s="33"/>
      <c r="K32" s="33"/>
      <c r="L32" s="33"/>
      <c r="M32" s="33"/>
      <c r="N32" s="33"/>
      <c r="O32" s="33">
        <v>1159250</v>
      </c>
      <c r="P32" s="33"/>
      <c r="Q32" s="33">
        <v>1592200</v>
      </c>
      <c r="R32" s="33"/>
      <c r="S32" s="33">
        <v>6262200</v>
      </c>
      <c r="T32" s="33"/>
      <c r="U32" s="33">
        <v>3534087.5</v>
      </c>
      <c r="V32" s="33"/>
      <c r="W32" s="33">
        <v>2504700</v>
      </c>
      <c r="X32" s="33"/>
      <c r="Y32" s="33">
        <v>1296700</v>
      </c>
      <c r="Z32" s="33"/>
      <c r="AA32" s="33">
        <v>918850</v>
      </c>
      <c r="AB32" s="33"/>
      <c r="AC32" s="33"/>
      <c r="AD32" s="33"/>
      <c r="AE32" s="33">
        <v>9307337.5</v>
      </c>
      <c r="AF32" s="33"/>
      <c r="AG32" s="33">
        <v>11258200</v>
      </c>
      <c r="AH32" s="33"/>
      <c r="AI32" s="41">
        <f t="shared" si="3"/>
        <v>37833525</v>
      </c>
      <c r="AJ32" s="33"/>
      <c r="AK32" s="47"/>
      <c r="AL32" s="43"/>
      <c r="AM32" s="44">
        <f t="shared" si="4"/>
        <v>37833525</v>
      </c>
      <c r="AQ32" s="1">
        <v>17267987.5</v>
      </c>
      <c r="AR32" s="40" t="b">
        <f t="shared" si="6"/>
        <v>0</v>
      </c>
    </row>
    <row r="33" spans="1:44" ht="18" customHeight="1" x14ac:dyDescent="0.25">
      <c r="A33" s="11">
        <f t="shared" si="2"/>
        <v>2034</v>
      </c>
      <c r="C33" s="33"/>
      <c r="D33" s="33"/>
      <c r="E33" s="33"/>
      <c r="G33" s="33"/>
      <c r="H33" s="33"/>
      <c r="I33" s="33"/>
      <c r="J33" s="33"/>
      <c r="K33" s="33"/>
      <c r="L33" s="33"/>
      <c r="M33" s="33"/>
      <c r="N33" s="33"/>
      <c r="O33" s="33">
        <v>1109400</v>
      </c>
      <c r="P33" s="33"/>
      <c r="Q33" s="33">
        <v>1600000</v>
      </c>
      <c r="R33" s="33"/>
      <c r="S33" s="33">
        <v>6301800</v>
      </c>
      <c r="T33" s="33"/>
      <c r="U33" s="33">
        <v>3533387.5</v>
      </c>
      <c r="V33" s="33"/>
      <c r="W33" s="33">
        <v>2506900</v>
      </c>
      <c r="X33" s="33"/>
      <c r="Y33" s="33">
        <v>1296000</v>
      </c>
      <c r="Z33" s="33"/>
      <c r="AA33" s="33">
        <v>917450</v>
      </c>
      <c r="AB33" s="33"/>
      <c r="AC33" s="33"/>
      <c r="AD33" s="33"/>
      <c r="AE33" s="33">
        <v>9309212.5</v>
      </c>
      <c r="AF33" s="33"/>
      <c r="AG33" s="33">
        <v>11259450</v>
      </c>
      <c r="AH33" s="33"/>
      <c r="AI33" s="41">
        <f t="shared" si="3"/>
        <v>37833600</v>
      </c>
      <c r="AJ33" s="33"/>
      <c r="AK33" s="47"/>
      <c r="AL33" s="43"/>
      <c r="AM33" s="44">
        <f t="shared" si="4"/>
        <v>37833600</v>
      </c>
      <c r="AQ33" s="1">
        <v>17264937.5</v>
      </c>
      <c r="AR33" s="40" t="b">
        <f t="shared" si="6"/>
        <v>0</v>
      </c>
    </row>
    <row r="34" spans="1:44" ht="18" customHeight="1" x14ac:dyDescent="0.25">
      <c r="A34" s="11">
        <f t="shared" si="2"/>
        <v>2035</v>
      </c>
      <c r="C34" s="33"/>
      <c r="D34" s="33"/>
      <c r="E34" s="33"/>
      <c r="G34" s="33"/>
      <c r="H34" s="33"/>
      <c r="I34" s="33"/>
      <c r="J34" s="33"/>
      <c r="K34" s="33"/>
      <c r="L34" s="33"/>
      <c r="M34" s="33"/>
      <c r="N34" s="33"/>
      <c r="O34" s="33">
        <v>1065275</v>
      </c>
      <c r="P34" s="33"/>
      <c r="Q34" s="33">
        <v>1620400</v>
      </c>
      <c r="R34" s="33"/>
      <c r="S34" s="33">
        <v>6326600</v>
      </c>
      <c r="T34" s="33"/>
      <c r="U34" s="33">
        <v>3535143.76</v>
      </c>
      <c r="V34" s="33"/>
      <c r="W34" s="33">
        <v>2503225</v>
      </c>
      <c r="X34" s="33"/>
      <c r="Y34" s="33">
        <v>1299200</v>
      </c>
      <c r="Z34" s="33"/>
      <c r="AA34" s="33">
        <v>918000</v>
      </c>
      <c r="AB34" s="33"/>
      <c r="AC34" s="33"/>
      <c r="AD34" s="33"/>
      <c r="AE34" s="33">
        <v>9305337.5</v>
      </c>
      <c r="AF34" s="33"/>
      <c r="AG34" s="33">
        <v>11260950</v>
      </c>
      <c r="AH34" s="33"/>
      <c r="AI34" s="41">
        <f t="shared" si="3"/>
        <v>37834131.259999998</v>
      </c>
      <c r="AJ34" s="33"/>
      <c r="AK34" s="47"/>
      <c r="AL34" s="43"/>
      <c r="AM34" s="44">
        <f t="shared" si="4"/>
        <v>37834131.259999998</v>
      </c>
      <c r="AQ34" s="1">
        <v>17267843.759999998</v>
      </c>
      <c r="AR34" s="40" t="b">
        <f t="shared" si="6"/>
        <v>0</v>
      </c>
    </row>
    <row r="35" spans="1:44" ht="18" customHeight="1" x14ac:dyDescent="0.25">
      <c r="A35" s="11">
        <f t="shared" si="2"/>
        <v>2036</v>
      </c>
      <c r="C35" s="33"/>
      <c r="D35" s="33"/>
      <c r="E35" s="33"/>
      <c r="G35" s="33"/>
      <c r="H35" s="33"/>
      <c r="I35" s="33"/>
      <c r="J35" s="33"/>
      <c r="K35" s="33"/>
      <c r="L35" s="33"/>
      <c r="M35" s="33"/>
      <c r="N35" s="33"/>
      <c r="O35" s="33">
        <v>1021500</v>
      </c>
      <c r="P35" s="33"/>
      <c r="Q35" s="33">
        <v>1627800</v>
      </c>
      <c r="R35" s="33"/>
      <c r="S35" s="33">
        <v>6366800</v>
      </c>
      <c r="T35" s="33"/>
      <c r="U35" s="33">
        <v>3530450</v>
      </c>
      <c r="V35" s="33"/>
      <c r="W35" s="33">
        <v>2506975</v>
      </c>
      <c r="X35" s="33"/>
      <c r="Y35" s="33">
        <v>1296300</v>
      </c>
      <c r="Z35" s="33"/>
      <c r="AA35" s="33">
        <v>917800</v>
      </c>
      <c r="AB35" s="33"/>
      <c r="AC35" s="33"/>
      <c r="AD35" s="33"/>
      <c r="AE35" s="33">
        <v>9305462.5</v>
      </c>
      <c r="AF35" s="33"/>
      <c r="AG35" s="33">
        <v>11257325</v>
      </c>
      <c r="AH35" s="33"/>
      <c r="AI35" s="41">
        <f t="shared" si="3"/>
        <v>37830412.5</v>
      </c>
      <c r="AJ35" s="33"/>
      <c r="AK35" s="47"/>
      <c r="AL35" s="43"/>
      <c r="AM35" s="44">
        <f t="shared" si="4"/>
        <v>37830412.5</v>
      </c>
      <c r="AQ35" s="1">
        <v>17267625</v>
      </c>
      <c r="AR35" s="40" t="b">
        <f t="shared" si="6"/>
        <v>0</v>
      </c>
    </row>
    <row r="36" spans="1:44" ht="18" customHeight="1" x14ac:dyDescent="0.25">
      <c r="A36" s="11">
        <f t="shared" si="2"/>
        <v>2037</v>
      </c>
      <c r="C36" s="33"/>
      <c r="D36" s="33"/>
      <c r="E36" s="33"/>
      <c r="G36" s="33"/>
      <c r="H36" s="33"/>
      <c r="I36" s="33"/>
      <c r="J36" s="33"/>
      <c r="K36" s="33"/>
      <c r="L36" s="33"/>
      <c r="M36" s="33"/>
      <c r="N36" s="33"/>
      <c r="O36" s="33">
        <v>978075</v>
      </c>
      <c r="P36" s="33"/>
      <c r="Q36" s="33">
        <v>1627600</v>
      </c>
      <c r="R36" s="33"/>
      <c r="S36" s="33">
        <v>6406400</v>
      </c>
      <c r="T36" s="33"/>
      <c r="U36" s="33">
        <v>3528075</v>
      </c>
      <c r="V36" s="33"/>
      <c r="W36" s="33">
        <v>2506725</v>
      </c>
      <c r="X36" s="33"/>
      <c r="Y36" s="33">
        <v>1297300</v>
      </c>
      <c r="Z36" s="33"/>
      <c r="AA36" s="33">
        <v>921850</v>
      </c>
      <c r="AB36" s="33"/>
      <c r="AC36" s="33"/>
      <c r="AD36" s="33"/>
      <c r="AE36" s="33">
        <v>9309087.5</v>
      </c>
      <c r="AF36" s="33"/>
      <c r="AG36" s="33">
        <v>11258075</v>
      </c>
      <c r="AH36" s="33"/>
      <c r="AI36" s="41">
        <f t="shared" si="3"/>
        <v>37833187.5</v>
      </c>
      <c r="AJ36" s="33"/>
      <c r="AK36" s="47"/>
      <c r="AL36" s="43"/>
      <c r="AM36" s="44">
        <f t="shared" si="4"/>
        <v>37833187.5</v>
      </c>
      <c r="AP36" s="1"/>
      <c r="AQ36" s="1">
        <v>17266025</v>
      </c>
      <c r="AR36" s="40" t="b">
        <f t="shared" si="6"/>
        <v>0</v>
      </c>
    </row>
    <row r="37" spans="1:44" ht="18" customHeight="1" x14ac:dyDescent="0.25">
      <c r="A37" s="11">
        <f t="shared" si="2"/>
        <v>2038</v>
      </c>
      <c r="C37" s="33"/>
      <c r="D37" s="33"/>
      <c r="E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>
        <v>8594200</v>
      </c>
      <c r="V37" s="33"/>
      <c r="W37" s="33">
        <v>4302350</v>
      </c>
      <c r="X37" s="33"/>
      <c r="Y37" s="33">
        <v>1302000</v>
      </c>
      <c r="Z37" s="33"/>
      <c r="AA37" s="33"/>
      <c r="AB37" s="33"/>
      <c r="AC37" s="33"/>
      <c r="AD37" s="33"/>
      <c r="AE37" s="33">
        <v>12377212.5</v>
      </c>
      <c r="AF37" s="33"/>
      <c r="AG37" s="33">
        <v>11257575</v>
      </c>
      <c r="AH37" s="33"/>
      <c r="AI37" s="41">
        <f t="shared" si="3"/>
        <v>37833337.5</v>
      </c>
      <c r="AJ37" s="33"/>
      <c r="AK37" s="47"/>
      <c r="AL37" s="43"/>
      <c r="AM37" s="44">
        <f t="shared" si="4"/>
        <v>37833337.5</v>
      </c>
      <c r="AP37" s="1"/>
      <c r="AQ37" s="1">
        <v>14198550</v>
      </c>
      <c r="AR37" s="40" t="b">
        <f t="shared" si="6"/>
        <v>0</v>
      </c>
    </row>
    <row r="38" spans="1:44" ht="18" customHeight="1" x14ac:dyDescent="0.25">
      <c r="A38" s="11">
        <f t="shared" si="2"/>
        <v>2039</v>
      </c>
      <c r="C38" s="33"/>
      <c r="D38" s="33"/>
      <c r="E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>
        <v>8593000</v>
      </c>
      <c r="V38" s="33"/>
      <c r="W38" s="33">
        <v>4306225</v>
      </c>
      <c r="X38" s="33"/>
      <c r="Y38" s="33">
        <v>1301250</v>
      </c>
      <c r="Z38" s="33"/>
      <c r="AA38" s="33"/>
      <c r="AB38" s="33"/>
      <c r="AC38" s="33"/>
      <c r="AD38" s="33"/>
      <c r="AE38" s="33">
        <v>12375587.5</v>
      </c>
      <c r="AF38" s="33"/>
      <c r="AG38" s="33">
        <v>11255325</v>
      </c>
      <c r="AH38" s="33"/>
      <c r="AI38" s="41">
        <f t="shared" si="3"/>
        <v>37831387.5</v>
      </c>
      <c r="AJ38" s="33"/>
      <c r="AK38" s="47"/>
      <c r="AL38" s="43"/>
      <c r="AM38" s="44">
        <f t="shared" si="4"/>
        <v>37831387.5</v>
      </c>
      <c r="AP38" s="1"/>
      <c r="AQ38" s="1">
        <v>14200475</v>
      </c>
      <c r="AR38" s="40" t="b">
        <f t="shared" si="6"/>
        <v>0</v>
      </c>
    </row>
    <row r="39" spans="1:44" ht="18" customHeight="1" x14ac:dyDescent="0.25">
      <c r="A39" s="11">
        <f t="shared" si="2"/>
        <v>2040</v>
      </c>
      <c r="C39" s="33"/>
      <c r="D39" s="33"/>
      <c r="E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>
        <v>8591800</v>
      </c>
      <c r="V39" s="33"/>
      <c r="W39" s="33">
        <v>4304500</v>
      </c>
      <c r="X39" s="33"/>
      <c r="Y39" s="33">
        <v>1299750</v>
      </c>
      <c r="Z39" s="33"/>
      <c r="AA39" s="33"/>
      <c r="AB39" s="33"/>
      <c r="AC39" s="33"/>
      <c r="AD39" s="33"/>
      <c r="AE39" s="33">
        <v>12378212.5</v>
      </c>
      <c r="AF39" s="33"/>
      <c r="AG39" s="33">
        <v>11260575</v>
      </c>
      <c r="AH39" s="33"/>
      <c r="AI39" s="41">
        <f t="shared" si="3"/>
        <v>37834837.5</v>
      </c>
      <c r="AJ39" s="33"/>
      <c r="AK39" s="47"/>
      <c r="AL39" s="43"/>
      <c r="AM39" s="44">
        <f t="shared" si="4"/>
        <v>37834837.5</v>
      </c>
      <c r="AP39" s="1"/>
      <c r="AQ39" s="1">
        <v>14196050</v>
      </c>
      <c r="AR39" s="40" t="b">
        <f t="shared" si="6"/>
        <v>0</v>
      </c>
    </row>
    <row r="40" spans="1:44" ht="18" customHeight="1" x14ac:dyDescent="0.25">
      <c r="A40" s="11">
        <f t="shared" si="2"/>
        <v>2041</v>
      </c>
      <c r="C40" s="33"/>
      <c r="D40" s="33"/>
      <c r="E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>
        <v>8595200</v>
      </c>
      <c r="V40" s="33"/>
      <c r="W40" s="33">
        <v>4303500</v>
      </c>
      <c r="X40" s="33"/>
      <c r="Y40" s="33">
        <v>1301125</v>
      </c>
      <c r="Z40" s="33"/>
      <c r="AA40" s="33"/>
      <c r="AB40" s="33"/>
      <c r="AC40" s="33"/>
      <c r="AD40" s="33"/>
      <c r="AE40" s="33">
        <v>12374337.5</v>
      </c>
      <c r="AF40" s="33"/>
      <c r="AG40" s="33">
        <v>11257700</v>
      </c>
      <c r="AH40" s="33"/>
      <c r="AI40" s="41">
        <f t="shared" si="3"/>
        <v>37831862.5</v>
      </c>
      <c r="AJ40" s="33"/>
      <c r="AK40" s="47"/>
      <c r="AL40" s="43"/>
      <c r="AM40" s="44">
        <f t="shared" si="4"/>
        <v>37831862.5</v>
      </c>
      <c r="AP40" s="1"/>
      <c r="AQ40" s="1">
        <v>14199825</v>
      </c>
      <c r="AR40" s="40" t="b">
        <f t="shared" si="6"/>
        <v>0</v>
      </c>
    </row>
    <row r="41" spans="1:44" ht="18" customHeight="1" x14ac:dyDescent="0.25">
      <c r="A41" s="11">
        <f t="shared" si="2"/>
        <v>2042</v>
      </c>
      <c r="C41" s="33"/>
      <c r="D41" s="33"/>
      <c r="E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>
        <v>8592600</v>
      </c>
      <c r="V41" s="33"/>
      <c r="W41" s="33">
        <v>4306700</v>
      </c>
      <c r="X41" s="33"/>
      <c r="Y41" s="33">
        <v>1300250</v>
      </c>
      <c r="Z41" s="33"/>
      <c r="AA41" s="33"/>
      <c r="AB41" s="33"/>
      <c r="AC41" s="33"/>
      <c r="AD41" s="33"/>
      <c r="AE41" s="33">
        <v>12373212.5</v>
      </c>
      <c r="AF41" s="33"/>
      <c r="AG41" s="33">
        <v>11261075</v>
      </c>
      <c r="AH41" s="33"/>
      <c r="AI41" s="41">
        <f t="shared" si="3"/>
        <v>37833837.5</v>
      </c>
      <c r="AJ41" s="33"/>
      <c r="AK41" s="47"/>
      <c r="AL41" s="43"/>
      <c r="AM41" s="44">
        <f t="shared" si="4"/>
        <v>37833837.5</v>
      </c>
      <c r="AP41" s="1"/>
      <c r="AQ41" s="1">
        <v>14199550</v>
      </c>
      <c r="AR41" s="40" t="b">
        <f t="shared" si="6"/>
        <v>0</v>
      </c>
    </row>
    <row r="42" spans="1:44" ht="18" customHeight="1" x14ac:dyDescent="0.25">
      <c r="A42" s="11">
        <f t="shared" si="2"/>
        <v>2043</v>
      </c>
      <c r="C42" s="33"/>
      <c r="D42" s="33"/>
      <c r="E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>
        <v>8593800</v>
      </c>
      <c r="V42" s="33"/>
      <c r="W42" s="33">
        <v>4303900</v>
      </c>
      <c r="X42" s="33"/>
      <c r="Y42" s="33">
        <v>1297125</v>
      </c>
      <c r="Z42" s="33"/>
      <c r="AA42" s="33"/>
      <c r="AB42" s="33"/>
      <c r="AC42" s="33"/>
      <c r="AD42" s="33"/>
      <c r="AE42" s="33">
        <v>12377912.5</v>
      </c>
      <c r="AF42" s="33"/>
      <c r="AG42" s="33">
        <v>11259950</v>
      </c>
      <c r="AH42" s="33"/>
      <c r="AI42" s="41">
        <f t="shared" si="3"/>
        <v>37832687.5</v>
      </c>
      <c r="AJ42" s="33"/>
      <c r="AK42" s="47"/>
      <c r="AL42" s="43"/>
      <c r="AM42" s="44">
        <f t="shared" si="4"/>
        <v>37832687.5</v>
      </c>
      <c r="AP42" s="1"/>
      <c r="AQ42" s="1">
        <v>14194825</v>
      </c>
      <c r="AR42" s="40" t="b">
        <f t="shared" si="6"/>
        <v>0</v>
      </c>
    </row>
    <row r="43" spans="1:44" ht="18" customHeight="1" x14ac:dyDescent="0.25">
      <c r="A43" s="11">
        <f t="shared" si="2"/>
        <v>2044</v>
      </c>
      <c r="C43" s="33"/>
      <c r="D43" s="33"/>
      <c r="E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>
        <v>8593200</v>
      </c>
      <c r="V43" s="33"/>
      <c r="W43" s="33">
        <v>4304900</v>
      </c>
      <c r="X43" s="33"/>
      <c r="Y43" s="33">
        <v>1301500</v>
      </c>
      <c r="Z43" s="33"/>
      <c r="AA43" s="33"/>
      <c r="AB43" s="33"/>
      <c r="AC43" s="33"/>
      <c r="AD43" s="33"/>
      <c r="AE43" s="33">
        <v>12375362.5</v>
      </c>
      <c r="AF43" s="33"/>
      <c r="AG43" s="33">
        <v>11258700</v>
      </c>
      <c r="AH43" s="33"/>
      <c r="AI43" s="41">
        <f t="shared" si="3"/>
        <v>37833662.5</v>
      </c>
      <c r="AJ43" s="33"/>
      <c r="AK43" s="47"/>
      <c r="AL43" s="43"/>
      <c r="AM43" s="44">
        <f t="shared" si="4"/>
        <v>37833662.5</v>
      </c>
      <c r="AP43" s="1"/>
      <c r="AQ43" s="1">
        <v>14199600</v>
      </c>
      <c r="AR43" s="40" t="b">
        <f t="shared" si="6"/>
        <v>0</v>
      </c>
    </row>
    <row r="44" spans="1:44" ht="18" customHeight="1" x14ac:dyDescent="0.25">
      <c r="A44" s="11">
        <f t="shared" si="2"/>
        <v>2045</v>
      </c>
      <c r="C44" s="33"/>
      <c r="D44" s="33"/>
      <c r="E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>
        <v>8590400</v>
      </c>
      <c r="V44" s="33"/>
      <c r="W44" s="33">
        <v>4304400</v>
      </c>
      <c r="X44" s="33"/>
      <c r="Y44" s="33">
        <v>1298250</v>
      </c>
      <c r="Z44" s="33"/>
      <c r="AA44" s="33"/>
      <c r="AB44" s="33"/>
      <c r="AC44" s="33"/>
      <c r="AD44" s="33"/>
      <c r="AE44" s="33">
        <v>12380487.5</v>
      </c>
      <c r="AF44" s="33"/>
      <c r="AG44" s="33">
        <v>11260700</v>
      </c>
      <c r="AH44" s="33"/>
      <c r="AI44" s="41">
        <f t="shared" si="3"/>
        <v>37834237.5</v>
      </c>
      <c r="AJ44" s="33"/>
      <c r="AK44" s="47"/>
      <c r="AL44" s="43"/>
      <c r="AM44" s="44">
        <f t="shared" si="4"/>
        <v>37834237.5</v>
      </c>
      <c r="AP44" s="1"/>
      <c r="AQ44" s="1">
        <v>14193050</v>
      </c>
      <c r="AR44" s="40" t="b">
        <f t="shared" si="6"/>
        <v>0</v>
      </c>
    </row>
    <row r="45" spans="1:44" ht="18" customHeight="1" x14ac:dyDescent="0.25">
      <c r="A45" s="11">
        <f t="shared" si="2"/>
        <v>2046</v>
      </c>
      <c r="C45" s="33"/>
      <c r="D45" s="33"/>
      <c r="E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>
        <v>1297375</v>
      </c>
      <c r="Z45" s="33"/>
      <c r="AA45" s="33"/>
      <c r="AB45" s="33"/>
      <c r="AC45" s="33"/>
      <c r="AD45" s="33"/>
      <c r="AE45" s="33">
        <v>12379487.5</v>
      </c>
      <c r="AF45" s="33"/>
      <c r="AG45" s="33">
        <v>15859400</v>
      </c>
      <c r="AH45" s="33"/>
      <c r="AI45" s="41">
        <f t="shared" si="3"/>
        <v>29536262.5</v>
      </c>
      <c r="AJ45" s="33"/>
      <c r="AK45" s="47"/>
      <c r="AL45" s="43"/>
      <c r="AM45" s="44">
        <f t="shared" si="4"/>
        <v>29536262.5</v>
      </c>
      <c r="AP45" s="1"/>
      <c r="AQ45" s="1">
        <v>1297375</v>
      </c>
      <c r="AR45" s="40" t="b">
        <f t="shared" si="6"/>
        <v>0</v>
      </c>
    </row>
    <row r="46" spans="1:44" ht="18" customHeight="1" x14ac:dyDescent="0.25">
      <c r="A46" s="11">
        <f t="shared" si="2"/>
        <v>2047</v>
      </c>
      <c r="C46" s="33"/>
      <c r="D46" s="33"/>
      <c r="E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>
        <v>1298625</v>
      </c>
      <c r="Z46" s="33"/>
      <c r="AA46" s="33"/>
      <c r="AB46" s="33"/>
      <c r="AC46" s="33"/>
      <c r="AD46" s="33"/>
      <c r="AE46" s="33">
        <v>12381362.5</v>
      </c>
      <c r="AF46" s="33"/>
      <c r="AG46" s="33">
        <v>15854400</v>
      </c>
      <c r="AH46" s="33"/>
      <c r="AI46" s="41">
        <f t="shared" si="3"/>
        <v>29534387.5</v>
      </c>
      <c r="AJ46" s="33"/>
      <c r="AK46" s="47"/>
      <c r="AL46" s="43"/>
      <c r="AM46" s="44">
        <f t="shared" si="4"/>
        <v>29534387.5</v>
      </c>
      <c r="AP46" s="1"/>
      <c r="AQ46" s="1">
        <v>1298625</v>
      </c>
      <c r="AR46" s="40" t="b">
        <f t="shared" si="6"/>
        <v>0</v>
      </c>
    </row>
    <row r="47" spans="1:44" ht="18" customHeight="1" x14ac:dyDescent="0.25">
      <c r="A47" s="11">
        <f t="shared" si="2"/>
        <v>2048</v>
      </c>
      <c r="C47" s="33"/>
      <c r="D47" s="33"/>
      <c r="E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>
        <v>1301750</v>
      </c>
      <c r="Z47" s="33"/>
      <c r="AA47" s="33"/>
      <c r="AB47" s="33"/>
      <c r="AC47" s="33"/>
      <c r="AD47" s="33"/>
      <c r="AE47" s="33">
        <v>12379987.5</v>
      </c>
      <c r="AF47" s="33"/>
      <c r="AG47" s="33">
        <v>15855100</v>
      </c>
      <c r="AH47" s="33"/>
      <c r="AI47" s="41">
        <f t="shared" si="3"/>
        <v>29536837.5</v>
      </c>
      <c r="AJ47" s="33"/>
      <c r="AK47" s="47"/>
      <c r="AL47" s="43"/>
      <c r="AM47" s="44">
        <f t="shared" si="4"/>
        <v>29536837.5</v>
      </c>
      <c r="AP47" s="1"/>
      <c r="AQ47" s="1">
        <v>1301750</v>
      </c>
      <c r="AR47" s="40" t="b">
        <f t="shared" si="6"/>
        <v>0</v>
      </c>
    </row>
    <row r="48" spans="1:44" ht="18" customHeight="1" x14ac:dyDescent="0.25">
      <c r="A48" s="11">
        <f t="shared" si="2"/>
        <v>2049</v>
      </c>
      <c r="C48" s="33"/>
      <c r="D48" s="33"/>
      <c r="E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>
        <v>12383475</v>
      </c>
      <c r="AF48" s="33"/>
      <c r="AG48" s="33">
        <v>16536700</v>
      </c>
      <c r="AH48" s="33"/>
      <c r="AI48" s="41">
        <f t="shared" si="3"/>
        <v>28920175</v>
      </c>
      <c r="AJ48" s="33"/>
      <c r="AK48" s="47"/>
      <c r="AL48" s="43"/>
      <c r="AM48" s="44">
        <f t="shared" si="4"/>
        <v>28920175</v>
      </c>
      <c r="AP48" s="1"/>
      <c r="AR48" s="40"/>
    </row>
    <row r="49" spans="1:44" ht="18" customHeight="1" x14ac:dyDescent="0.25">
      <c r="A49" s="11">
        <f t="shared" si="2"/>
        <v>2050</v>
      </c>
      <c r="C49" s="33"/>
      <c r="D49" s="33"/>
      <c r="E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>
        <v>12384243.75</v>
      </c>
      <c r="AF49" s="33"/>
      <c r="AG49" s="33">
        <v>16537800</v>
      </c>
      <c r="AH49" s="33"/>
      <c r="AI49" s="41">
        <f t="shared" si="3"/>
        <v>28922043.75</v>
      </c>
      <c r="AJ49" s="33"/>
      <c r="AK49" s="47"/>
      <c r="AL49" s="43"/>
      <c r="AM49" s="44">
        <f t="shared" si="4"/>
        <v>28922043.75</v>
      </c>
      <c r="AP49" s="1"/>
      <c r="AR49" s="40"/>
    </row>
    <row r="50" spans="1:44" ht="18" customHeight="1" x14ac:dyDescent="0.25">
      <c r="A50" s="11">
        <f t="shared" si="2"/>
        <v>2051</v>
      </c>
      <c r="C50" s="33"/>
      <c r="D50" s="33"/>
      <c r="E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>
        <v>12380781.25</v>
      </c>
      <c r="AF50" s="33"/>
      <c r="AG50" s="33">
        <v>16535900</v>
      </c>
      <c r="AH50" s="33"/>
      <c r="AI50" s="41">
        <f t="shared" si="3"/>
        <v>28916681.25</v>
      </c>
      <c r="AJ50" s="33"/>
      <c r="AK50" s="47"/>
      <c r="AL50" s="43"/>
      <c r="AM50" s="44">
        <f t="shared" si="4"/>
        <v>28916681.25</v>
      </c>
      <c r="AP50" s="1"/>
      <c r="AR50" s="40"/>
    </row>
    <row r="51" spans="1:44" ht="18" customHeight="1" x14ac:dyDescent="0.25">
      <c r="A51" s="11">
        <f t="shared" si="2"/>
        <v>2052</v>
      </c>
      <c r="C51" s="33"/>
      <c r="D51" s="33"/>
      <c r="E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>
        <v>12382237.5</v>
      </c>
      <c r="AF51" s="33"/>
      <c r="AG51" s="33">
        <v>16535100</v>
      </c>
      <c r="AH51" s="33"/>
      <c r="AI51" s="41">
        <f t="shared" si="3"/>
        <v>28917337.5</v>
      </c>
      <c r="AJ51" s="33"/>
      <c r="AK51" s="47"/>
      <c r="AL51" s="43"/>
      <c r="AM51" s="44">
        <f t="shared" si="4"/>
        <v>28917337.5</v>
      </c>
      <c r="AP51" s="1"/>
      <c r="AR51" s="40"/>
    </row>
    <row r="52" spans="1:44" ht="18" customHeight="1" x14ac:dyDescent="0.25">
      <c r="A52" s="11">
        <f t="shared" si="2"/>
        <v>2053</v>
      </c>
      <c r="C52" s="33"/>
      <c r="D52" s="33"/>
      <c r="E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>
        <v>12382656.25</v>
      </c>
      <c r="AF52" s="33"/>
      <c r="AG52" s="33">
        <v>16539300</v>
      </c>
      <c r="AH52" s="33"/>
      <c r="AI52" s="41">
        <f t="shared" si="3"/>
        <v>28921956.25</v>
      </c>
      <c r="AJ52" s="33"/>
      <c r="AK52" s="47"/>
      <c r="AL52" s="43"/>
      <c r="AM52" s="44">
        <f t="shared" si="4"/>
        <v>28921956.25</v>
      </c>
      <c r="AP52" s="1"/>
      <c r="AR52" s="40"/>
    </row>
    <row r="53" spans="1:44" ht="18" hidden="1" customHeight="1" x14ac:dyDescent="0.25">
      <c r="A53" s="11">
        <f t="shared" si="2"/>
        <v>2054</v>
      </c>
      <c r="C53" s="33"/>
      <c r="D53" s="33"/>
      <c r="E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41"/>
      <c r="AJ53" s="33"/>
      <c r="AK53" s="47"/>
      <c r="AL53" s="43"/>
      <c r="AM53" s="44"/>
      <c r="AP53" s="1"/>
      <c r="AR53" s="40"/>
    </row>
    <row r="54" spans="1:44" ht="18" customHeight="1" x14ac:dyDescent="0.25">
      <c r="A54" s="11"/>
      <c r="C54" s="30"/>
      <c r="E54" s="30"/>
      <c r="G54" s="30"/>
      <c r="I54" s="30"/>
      <c r="K54" s="30"/>
      <c r="M54" s="30"/>
      <c r="O54" s="30"/>
      <c r="Q54" s="30"/>
      <c r="S54" s="30"/>
      <c r="U54" s="30"/>
      <c r="W54" s="30"/>
      <c r="Y54" s="30"/>
      <c r="AA54" s="30"/>
      <c r="AC54" s="30"/>
      <c r="AE54" s="30"/>
      <c r="AG54" s="30"/>
      <c r="AI54" s="30"/>
      <c r="AK54" s="48"/>
      <c r="AM54" s="49"/>
      <c r="AP54" s="1"/>
    </row>
    <row r="55" spans="1:44" ht="18" customHeight="1" thickBot="1" x14ac:dyDescent="0.3">
      <c r="A55" s="29"/>
      <c r="C55" s="50">
        <f>SUM(C15:C53)</f>
        <v>40005000</v>
      </c>
      <c r="E55" s="50">
        <f>SUM(E15:E53)</f>
        <v>421200</v>
      </c>
      <c r="G55" s="50">
        <f>SUM(G15:G53)</f>
        <v>990000</v>
      </c>
      <c r="I55" s="50">
        <f>SUM(I15:I53)</f>
        <v>7792175</v>
      </c>
      <c r="K55" s="50">
        <f>SUM(K15:K53)</f>
        <v>16548250.039999999</v>
      </c>
      <c r="M55" s="50">
        <f>SUM(M15:M53)</f>
        <v>3063750</v>
      </c>
      <c r="O55" s="50">
        <f>SUM(O15:O53)</f>
        <v>9643300</v>
      </c>
      <c r="Q55" s="50">
        <f>SUM(Q15:Q53)</f>
        <v>16267000</v>
      </c>
      <c r="S55" s="50">
        <f>SUM(S15:S53)</f>
        <v>70881500</v>
      </c>
      <c r="U55" s="50">
        <f>SUM(U15:U53)</f>
        <v>145362306.25999999</v>
      </c>
      <c r="W55" s="50">
        <f>SUM(W15:W53)</f>
        <v>87595537.780000001</v>
      </c>
      <c r="Y55" s="50">
        <f>SUM(Y15:Y53)</f>
        <v>38963201.939999998</v>
      </c>
      <c r="AA55" s="50">
        <f>SUM(AA15:AA53)</f>
        <v>26969766.670000002</v>
      </c>
      <c r="AC55" s="50">
        <f>SUM(AC15:AC53)</f>
        <v>20215528.609999999</v>
      </c>
      <c r="AE55" s="50">
        <f>SUM(AE15:AE53)</f>
        <v>354090382.28999996</v>
      </c>
      <c r="AG55" s="50">
        <f>SUM(AG15:AG53)</f>
        <v>365281575</v>
      </c>
      <c r="AI55" s="50">
        <f>SUM(AI15:AI53)</f>
        <v>1204090473.5900002</v>
      </c>
      <c r="AK55" s="51">
        <f>SUM(AK15:AK53)</f>
        <v>1149657.5</v>
      </c>
      <c r="AM55" s="52">
        <f>SUM(AM15:AM53)</f>
        <v>1202940816.0900002</v>
      </c>
      <c r="AO55" s="39">
        <f>SUM(AO15:AO54)</f>
        <v>1914092.5</v>
      </c>
      <c r="AP55" s="1"/>
    </row>
    <row r="56" spans="1:44" ht="18" customHeight="1" thickTop="1" x14ac:dyDescent="0.25">
      <c r="A56" s="53"/>
      <c r="B56" s="54"/>
      <c r="C56" s="54"/>
      <c r="D56" s="54"/>
      <c r="E56" s="54"/>
      <c r="F56" s="54"/>
      <c r="G56" s="55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6"/>
      <c r="AM56" s="57"/>
      <c r="AP56" s="1"/>
    </row>
    <row r="57" spans="1:44" ht="15" customHeight="1" x14ac:dyDescent="0.25">
      <c r="G57" s="58"/>
      <c r="AM57" s="58"/>
      <c r="AP57" s="1"/>
    </row>
    <row r="58" spans="1:44" x14ac:dyDescent="0.25">
      <c r="A58" s="59" t="s">
        <v>47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59"/>
      <c r="AM58" s="60"/>
      <c r="AP58" s="1"/>
    </row>
    <row r="59" spans="1:44" x14ac:dyDescent="0.25">
      <c r="A59" s="59" t="s">
        <v>48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59"/>
      <c r="AM59" s="60"/>
      <c r="AO59" s="1"/>
      <c r="AP59" s="1"/>
    </row>
    <row r="60" spans="1:44" x14ac:dyDescent="0.25">
      <c r="A60" s="59" t="s">
        <v>49</v>
      </c>
    </row>
    <row r="61" spans="1:44" x14ac:dyDescent="0.25">
      <c r="A61" s="59" t="s">
        <v>50</v>
      </c>
    </row>
    <row r="62" spans="1:44" x14ac:dyDescent="0.25">
      <c r="A62" s="59" t="s">
        <v>51</v>
      </c>
    </row>
    <row r="63" spans="1:44" x14ac:dyDescent="0.25">
      <c r="A63" s="59" t="s">
        <v>59</v>
      </c>
    </row>
    <row r="64" spans="1:44" x14ac:dyDescent="0.25">
      <c r="A64" s="59" t="s">
        <v>52</v>
      </c>
    </row>
    <row r="65" spans="1:1" x14ac:dyDescent="0.25">
      <c r="A65" s="59" t="s">
        <v>60</v>
      </c>
    </row>
    <row r="66" spans="1:1" x14ac:dyDescent="0.25">
      <c r="A66" s="59" t="s">
        <v>61</v>
      </c>
    </row>
  </sheetData>
  <mergeCells count="2">
    <mergeCell ref="A1:AM1"/>
    <mergeCell ref="A3:AM3"/>
  </mergeCells>
  <printOptions horizontalCentered="1"/>
  <pageMargins left="0.25" right="0.25" top="0.75" bottom="0.75" header="0.5" footer="0.5"/>
  <pageSetup paperSize="5" scale="43" orientation="landscape" r:id="rId1"/>
  <headerFooter alignWithMargins="0">
    <oddFooter>&amp;R&amp;"Arial,Bold Italic"1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ANNUAL</vt:lpstr>
      <vt:lpstr>Chart2</vt:lpstr>
      <vt:lpstr>ANNUAL!Print_Area</vt:lpstr>
    </vt:vector>
  </TitlesOfParts>
  <Company>Waxahachie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Kahlden</dc:creator>
  <cp:lastModifiedBy>Connor Watkins</cp:lastModifiedBy>
  <cp:lastPrinted>2024-06-20T21:31:04Z</cp:lastPrinted>
  <dcterms:created xsi:type="dcterms:W3CDTF">2022-06-30T22:11:18Z</dcterms:created>
  <dcterms:modified xsi:type="dcterms:W3CDTF">2024-06-21T14:27:39Z</dcterms:modified>
</cp:coreProperties>
</file>